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csms02\1030財政課\★財政課データ\07財政状況資料集（財政比較分析表及び歳出比較分析表）\R4年度決算分\HP\"/>
    </mc:Choice>
  </mc:AlternateContent>
  <workbookProtection workbookAlgorithmName="SHA-512" workbookHashValue="Be83t7GqJzsbhEZ0A3KLhLlj8/penN0yrMp6vjryGax/FESJbgKy+jExa7fOT2IQLxXoj3r7n+Meou5n5OE6Tg==" workbookSaltValue="f/Lvuk6DfCQvWpceyybUc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<sst xmlns="http://schemas.openxmlformats.org/spreadsheetml/2006/main" count="257" uniqueCount="116">
  <si>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</si>
  <si>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</si>
  <si>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</si>
  <si>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</si>
  <si>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</si>
  <si>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</si>
  <si>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</si>
  <si>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</si>
  <si>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</si>
  <si>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</si>
  <si>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</si>
  <si>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</si>
  <si>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</si>
  <si>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</si>
  <si>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</si>
  <si>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</si>
  <si>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</si>
  <si>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</si>
  <si>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</si>
  <si>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</si>
  <si>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</si>
  <si>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</si>
  <si>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</si>
  <si>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</si>
  <si>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</si>
  <si>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</si>
  <si>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</si>
  <si>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</si>
  <si>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</si>
  <si>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</si>
  <si>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</si>
  <si>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</si>
  <si>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</si>
  <si>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</si>
  <si>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</si>
  <si>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</si>
  <si>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</si>
  <si>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</si>
  <si>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</si>
  <si>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</si>
  <si>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</si>
  <si>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</si>
  <si>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</si>
  <si>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</si>
  <si>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</si>
  <si>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</si>
  <si>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</si>
  <si>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</si>
  <si>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</si>
  <si>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</si>
  <si>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</si>
  <si>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</si>
  <si>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</si>
  <si>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</si>
  <si>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</si>
  <si>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</si>
  <si>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</si>
  <si>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</si>
  <si>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</si>
  <si>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</si>
  <si>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</si>
  <si>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</si>
  <si>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</si>
  <si>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</si>
  <si>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</si>
  <si>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</si>
  <si>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</si>
  <si>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</si>
  <si>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</si>
  <si>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</si>
  <si>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</si>
  <si>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</si>
  <si>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</si>
  <si>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</si>
  <si>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</si>
  <si>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</si>
  <si>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</si>
  <si>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</si>
  <si>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</si>
  <si>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</si>
  <si>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</si>
  <si>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</si>
  <si>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</si>
  <si>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</si>
  <si>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</si>
  <si>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</si>
  <si>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</si>
  <si>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</si>
  <si>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</si>
  <si>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</si>
  <si>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</si>
  <si>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</si>
  <si>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</si>
  <si>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</si>
  <si>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</si>
  <si>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</si>
  <si>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稲城市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</si>
  <si>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</si>
  <si>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</si>
  <si>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</si>
  <si>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</si>
  <si>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</si>
  <si>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</si>
  <si>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</si>
  <si>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</si>
  <si>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</si>
  <si>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</si>
  <si>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</si>
  <si>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</si>
  <si>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</si>
  <si>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</si>
  <si>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</si>
  <si>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</si>
  <si>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稲城市では、現在も土地区画整理事業等により、人口増が継続しています。これに伴い有収水量・使用料収入も増え続けています。
　一方、元利償還が進んでいることから、④企業債残高対事業規模比率も減少しており、類似団体平均値を大きく下回っている他、有収水量の増加に伴い⑥汚水処理原価も減少しています。
　使用料収入が増加し、起債の償還が進み支払利息が減っていることから、①経常収支比率や⑤経費回収率は100％を超え、黒字収支となっており、安定した経営状況となっています。
　③流動比率は100％を下回っていますが、これも起債償還のピークを超えたことから改善傾向となっています。
　以上のことから安定した経営状況ではありますが、今後も接続促進等を行い、⑧水洗化率の向上に努めていきます。</t>
    <phoneticPr fontId="4"/>
  </si>
  <si>
    <t>稲城市の公共下水道事業は昭和56年度から開始しているため、法定耐用年数を超える資産がまだありません。
　よって、資産の老朽化度合を示す①有形固定資産減価償却率は平均を大きく下回っており、②管渠老朽化率や③管渠改善率は0％となっています。
　今後、資産の法定耐用年数が到来し、修繕・更新事業が課題となってくることから、令和２年度に策定したストックマネジメント計画実施方針に基づき、計画的に調査・点検、修繕・更新を行っていきます。</t>
    <phoneticPr fontId="4"/>
  </si>
  <si>
    <t>稲城市では、土地区画整理事業等で人口の増加が続いており、第五次稲城市長期総合計画では、計画期間である令和12年度まで微増ではありますが、人口の増加が見込まれています。
　人口増に伴う有収水量の増加に加え、起債の償還に伴い、汚水処理費が減少することから、経費回収率をはじめとする各指標は向上し続けると予想しています。
　しかしながら、今後、大量の施設の老朽化が見込まれ、多大な維持管理費用や更新費用が必要となることが見込まれることから、下水道事業経営戦略、ストックマネジメント計画実施方針を基に、持続可能で安定した経営基盤の構築を行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</si>
</sst>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45F-4C23-83E5-9682B12294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0.12</c:v>
                </c:pt>
                <c:pt idx="3">
                  <c:v>0.35</c:v>
                </c:pt>
                <c:pt idx="4">
                  <c:v>0.1</c:v>
                </c:pt>
              </c:numCache>
            </c:numRef>
          </c:val>
          <c:smooth val="0"/>
          <c:extLst>
            <c:ext xmlns:c16="http://schemas.microsoft.com/office/drawing/2014/chart" uri="{C3380CC4-5D6E-409C-BE32-E72D297353CC}">
              <c16:uniqueId val="{00000001-F45F-4C23-83E5-9682B12294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A7-40EE-B2F3-09492EC1E31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70.3</c:v>
                </c:pt>
                <c:pt idx="2">
                  <c:v>80.11</c:v>
                </c:pt>
                <c:pt idx="3">
                  <c:v>82.83</c:v>
                </c:pt>
                <c:pt idx="4">
                  <c:v>69.38</c:v>
                </c:pt>
              </c:numCache>
            </c:numRef>
          </c:val>
          <c:smooth val="0"/>
          <c:extLst>
            <c:ext xmlns:c16="http://schemas.microsoft.com/office/drawing/2014/chart" uri="{C3380CC4-5D6E-409C-BE32-E72D297353CC}">
              <c16:uniqueId val="{00000001-A9A7-40EE-B2F3-09492EC1E31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97.5</c:v>
                </c:pt>
                <c:pt idx="2">
                  <c:v>97.68</c:v>
                </c:pt>
                <c:pt idx="3">
                  <c:v>97.76</c:v>
                </c:pt>
                <c:pt idx="4">
                  <c:v>97.79</c:v>
                </c:pt>
              </c:numCache>
            </c:numRef>
          </c:val>
          <c:extLst>
            <c:ext xmlns:c16="http://schemas.microsoft.com/office/drawing/2014/chart" uri="{C3380CC4-5D6E-409C-BE32-E72D297353CC}">
              <c16:uniqueId val="{00000000-314D-4ECC-ABFF-C57F835EDA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95.95</c:v>
                </c:pt>
                <c:pt idx="2">
                  <c:v>95.96</c:v>
                </c:pt>
                <c:pt idx="3">
                  <c:v>95.73</c:v>
                </c:pt>
                <c:pt idx="4">
                  <c:v>96.1</c:v>
                </c:pt>
              </c:numCache>
            </c:numRef>
          </c:val>
          <c:smooth val="0"/>
          <c:extLst>
            <c:ext xmlns:c16="http://schemas.microsoft.com/office/drawing/2014/chart" uri="{C3380CC4-5D6E-409C-BE32-E72D297353CC}">
              <c16:uniqueId val="{00000001-314D-4ECC-ABFF-C57F835EDA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103.62</c:v>
                </c:pt>
                <c:pt idx="2">
                  <c:v>106.04</c:v>
                </c:pt>
                <c:pt idx="3">
                  <c:v>109.16</c:v>
                </c:pt>
                <c:pt idx="4">
                  <c:v>109.01</c:v>
                </c:pt>
              </c:numCache>
            </c:numRef>
          </c:val>
          <c:extLst>
            <c:ext xmlns:c16="http://schemas.microsoft.com/office/drawing/2014/chart" uri="{C3380CC4-5D6E-409C-BE32-E72D297353CC}">
              <c16:uniqueId val="{00000000-00EC-4B4A-8C9F-3B76AA1A67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107.34</c:v>
                </c:pt>
                <c:pt idx="2">
                  <c:v>107.87</c:v>
                </c:pt>
                <c:pt idx="3">
                  <c:v>109.78</c:v>
                </c:pt>
                <c:pt idx="4">
                  <c:v>109.96</c:v>
                </c:pt>
              </c:numCache>
            </c:numRef>
          </c:val>
          <c:smooth val="0"/>
          <c:extLst>
            <c:ext xmlns:c16="http://schemas.microsoft.com/office/drawing/2014/chart" uri="{C3380CC4-5D6E-409C-BE32-E72D297353CC}">
              <c16:uniqueId val="{00000001-00EC-4B4A-8C9F-3B76AA1A67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3.36</c:v>
                </c:pt>
                <c:pt idx="2">
                  <c:v>6.71</c:v>
                </c:pt>
                <c:pt idx="3">
                  <c:v>9.99</c:v>
                </c:pt>
                <c:pt idx="4">
                  <c:v>12.97</c:v>
                </c:pt>
              </c:numCache>
            </c:numRef>
          </c:val>
          <c:extLst>
            <c:ext xmlns:c16="http://schemas.microsoft.com/office/drawing/2014/chart" uri="{C3380CC4-5D6E-409C-BE32-E72D297353CC}">
              <c16:uniqueId val="{00000000-FB27-4343-A062-048FE0109AC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8.5500000000000007</c:v>
                </c:pt>
                <c:pt idx="2">
                  <c:v>20.23</c:v>
                </c:pt>
                <c:pt idx="3">
                  <c:v>22.34</c:v>
                </c:pt>
                <c:pt idx="4">
                  <c:v>24.65</c:v>
                </c:pt>
              </c:numCache>
            </c:numRef>
          </c:val>
          <c:smooth val="0"/>
          <c:extLst>
            <c:ext xmlns:c16="http://schemas.microsoft.com/office/drawing/2014/chart" uri="{C3380CC4-5D6E-409C-BE32-E72D297353CC}">
              <c16:uniqueId val="{00000001-FB27-4343-A062-048FE0109AC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951-475F-AE0C-A8B39520A42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2.41</c:v>
                </c:pt>
                <c:pt idx="2">
                  <c:v>1.63</c:v>
                </c:pt>
                <c:pt idx="3">
                  <c:v>1.94</c:v>
                </c:pt>
                <c:pt idx="4">
                  <c:v>2.42</c:v>
                </c:pt>
              </c:numCache>
            </c:numRef>
          </c:val>
          <c:smooth val="0"/>
          <c:extLst>
            <c:ext xmlns:c16="http://schemas.microsoft.com/office/drawing/2014/chart" uri="{C3380CC4-5D6E-409C-BE32-E72D297353CC}">
              <c16:uniqueId val="{00000001-D951-475F-AE0C-A8B39520A42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4FD-48D6-9814-A8707407AF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formatCode="#,##0.00;&quot;△&quot;#,##0.00;&quot;-&quot;">
                  <c:v>11.59</c:v>
                </c:pt>
                <c:pt idx="3" formatCode="#,##0.00;&quot;△&quot;#,##0.00;&quot;-&quot;">
                  <c:v>9.36</c:v>
                </c:pt>
                <c:pt idx="4" formatCode="#,##0.00;&quot;△&quot;#,##0.00;&quot;-&quot;">
                  <c:v>7.56</c:v>
                </c:pt>
              </c:numCache>
            </c:numRef>
          </c:val>
          <c:smooth val="0"/>
          <c:extLst>
            <c:ext xmlns:c16="http://schemas.microsoft.com/office/drawing/2014/chart" uri="{C3380CC4-5D6E-409C-BE32-E72D297353CC}">
              <c16:uniqueId val="{00000001-74FD-48D6-9814-A8707407AF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33.979999999999997</c:v>
                </c:pt>
                <c:pt idx="2">
                  <c:v>48.53</c:v>
                </c:pt>
                <c:pt idx="3">
                  <c:v>73</c:v>
                </c:pt>
                <c:pt idx="4">
                  <c:v>92.4</c:v>
                </c:pt>
              </c:numCache>
            </c:numRef>
          </c:val>
          <c:extLst>
            <c:ext xmlns:c16="http://schemas.microsoft.com/office/drawing/2014/chart" uri="{C3380CC4-5D6E-409C-BE32-E72D297353CC}">
              <c16:uniqueId val="{00000000-FDD8-41D5-8E9D-2552CABAE1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35.200000000000003</c:v>
                </c:pt>
                <c:pt idx="2">
                  <c:v>37.200000000000003</c:v>
                </c:pt>
                <c:pt idx="3">
                  <c:v>47.13</c:v>
                </c:pt>
                <c:pt idx="4">
                  <c:v>50.85</c:v>
                </c:pt>
              </c:numCache>
            </c:numRef>
          </c:val>
          <c:smooth val="0"/>
          <c:extLst>
            <c:ext xmlns:c16="http://schemas.microsoft.com/office/drawing/2014/chart" uri="{C3380CC4-5D6E-409C-BE32-E72D297353CC}">
              <c16:uniqueId val="{00000001-FDD8-41D5-8E9D-2552CABAE1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433.66</c:v>
                </c:pt>
                <c:pt idx="2">
                  <c:v>379.89</c:v>
                </c:pt>
                <c:pt idx="3">
                  <c:v>343.63</c:v>
                </c:pt>
                <c:pt idx="4">
                  <c:v>311.83</c:v>
                </c:pt>
              </c:numCache>
            </c:numRef>
          </c:val>
          <c:extLst>
            <c:ext xmlns:c16="http://schemas.microsoft.com/office/drawing/2014/chart" uri="{C3380CC4-5D6E-409C-BE32-E72D297353CC}">
              <c16:uniqueId val="{00000000-4999-459C-B57D-A08D7B06E9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813.96</c:v>
                </c:pt>
                <c:pt idx="2">
                  <c:v>843.72</c:v>
                </c:pt>
                <c:pt idx="3">
                  <c:v>788.62</c:v>
                </c:pt>
                <c:pt idx="4">
                  <c:v>772.15</c:v>
                </c:pt>
              </c:numCache>
            </c:numRef>
          </c:val>
          <c:smooth val="0"/>
          <c:extLst>
            <c:ext xmlns:c16="http://schemas.microsoft.com/office/drawing/2014/chart" uri="{C3380CC4-5D6E-409C-BE32-E72D297353CC}">
              <c16:uniqueId val="{00000001-4999-459C-B57D-A08D7B06E9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98.25</c:v>
                </c:pt>
                <c:pt idx="2">
                  <c:v>103.68</c:v>
                </c:pt>
                <c:pt idx="3">
                  <c:v>109.11</c:v>
                </c:pt>
                <c:pt idx="4">
                  <c:v>107.94</c:v>
                </c:pt>
              </c:numCache>
            </c:numRef>
          </c:val>
          <c:extLst>
            <c:ext xmlns:c16="http://schemas.microsoft.com/office/drawing/2014/chart" uri="{C3380CC4-5D6E-409C-BE32-E72D297353CC}">
              <c16:uniqueId val="{00000000-4441-4EE7-B423-4DEF8983CB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92.08</c:v>
                </c:pt>
                <c:pt idx="2">
                  <c:v>94.81</c:v>
                </c:pt>
                <c:pt idx="3">
                  <c:v>99.88</c:v>
                </c:pt>
                <c:pt idx="4">
                  <c:v>98.82</c:v>
                </c:pt>
              </c:numCache>
            </c:numRef>
          </c:val>
          <c:smooth val="0"/>
          <c:extLst>
            <c:ext xmlns:c16="http://schemas.microsoft.com/office/drawing/2014/chart" uri="{C3380CC4-5D6E-409C-BE32-E72D297353CC}">
              <c16:uniqueId val="{00000001-4441-4EE7-B423-4DEF8983CB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123.05</c:v>
                </c:pt>
                <c:pt idx="2">
                  <c:v>114.17</c:v>
                </c:pt>
                <c:pt idx="3">
                  <c:v>108.78</c:v>
                </c:pt>
                <c:pt idx="4">
                  <c:v>110.2</c:v>
                </c:pt>
              </c:numCache>
            </c:numRef>
          </c:val>
          <c:extLst>
            <c:ext xmlns:c16="http://schemas.microsoft.com/office/drawing/2014/chart" uri="{C3380CC4-5D6E-409C-BE32-E72D297353CC}">
              <c16:uniqueId val="{00000000-EE20-4ADA-9E90-06A71518F9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132.94999999999999</c:v>
                </c:pt>
                <c:pt idx="2">
                  <c:v>129.9</c:v>
                </c:pt>
                <c:pt idx="3">
                  <c:v>126.94</c:v>
                </c:pt>
                <c:pt idx="4">
                  <c:v>128.38999999999999</c:v>
                </c:pt>
              </c:numCache>
            </c:numRef>
          </c:val>
          <c:smooth val="0"/>
          <c:extLst>
            <c:ext xmlns:c16="http://schemas.microsoft.com/office/drawing/2014/chart" uri="{C3380CC4-5D6E-409C-BE32-E72D297353CC}">
              <c16:uniqueId val="{00000001-EE20-4ADA-9E90-06A71518F9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東京都　稲城市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Bb1</v>
      </c>
      <c r="X8" s="35"/>
      <c r="Y8" s="35"/>
      <c r="Z8" s="35"/>
      <c r="AA8" s="35"/>
      <c r="AB8" s="35"/>
      <c r="AC8" s="35"/>
      <c r="AD8" s="36" t="str">
        <f>データ!$M$6</f>
        <v>非設置</v>
      </c>
      <c r="AE8" s="36"/>
      <c r="AF8" s="36"/>
      <c r="AG8" s="36"/>
      <c r="AH8" s="36"/>
      <c r="AI8" s="36"/>
      <c r="AJ8" s="36"/>
      <c r="AK8" s="3"/>
      <c r="AL8" s="37">
        <f>データ!S6</f>
        <v>93421</v>
      </c>
      <c r="AM8" s="37"/>
      <c r="AN8" s="37"/>
      <c r="AO8" s="37"/>
      <c r="AP8" s="37"/>
      <c r="AQ8" s="37"/>
      <c r="AR8" s="37"/>
      <c r="AS8" s="37"/>
      <c r="AT8" s="38">
        <f>データ!T6</f>
        <v>17.97</v>
      </c>
      <c r="AU8" s="38"/>
      <c r="AV8" s="38"/>
      <c r="AW8" s="38"/>
      <c r="AX8" s="38"/>
      <c r="AY8" s="38"/>
      <c r="AZ8" s="38"/>
      <c r="BA8" s="38"/>
      <c r="BB8" s="38">
        <f>データ!U6</f>
        <v>5198.72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85.03</v>
      </c>
      <c r="J10" s="38"/>
      <c r="K10" s="38"/>
      <c r="L10" s="38"/>
      <c r="M10" s="38"/>
      <c r="N10" s="38"/>
      <c r="O10" s="38"/>
      <c r="P10" s="38">
        <f>データ!P6</f>
        <v>99.29</v>
      </c>
      <c r="Q10" s="38"/>
      <c r="R10" s="38"/>
      <c r="S10" s="38"/>
      <c r="T10" s="38"/>
      <c r="U10" s="38"/>
      <c r="V10" s="38"/>
      <c r="W10" s="38">
        <f>データ!Q6</f>
        <v>95.03</v>
      </c>
      <c r="X10" s="38"/>
      <c r="Y10" s="38"/>
      <c r="Z10" s="38"/>
      <c r="AA10" s="38"/>
      <c r="AB10" s="38"/>
      <c r="AC10" s="38"/>
      <c r="AD10" s="37">
        <f>データ!R6</f>
        <v>2068</v>
      </c>
      <c r="AE10" s="37"/>
      <c r="AF10" s="37"/>
      <c r="AG10" s="37"/>
      <c r="AH10" s="37"/>
      <c r="AI10" s="37"/>
      <c r="AJ10" s="37"/>
      <c r="AK10" s="2"/>
      <c r="AL10" s="37">
        <f>データ!V6</f>
        <v>92822</v>
      </c>
      <c r="AM10" s="37"/>
      <c r="AN10" s="37"/>
      <c r="AO10" s="37"/>
      <c r="AP10" s="37"/>
      <c r="AQ10" s="37"/>
      <c r="AR10" s="37"/>
      <c r="AS10" s="37"/>
      <c r="AT10" s="38">
        <f>データ!W6</f>
        <v>11.28</v>
      </c>
      <c r="AU10" s="38"/>
      <c r="AV10" s="38"/>
      <c r="AW10" s="38"/>
      <c r="AX10" s="38"/>
      <c r="AY10" s="38"/>
      <c r="AZ10" s="38"/>
      <c r="BA10" s="38"/>
      <c r="BB10" s="38">
        <f>データ!X6</f>
        <v>8228.9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rcqmpbA2luu2pSut4hwMQjPlwSK1gFouVPG6EpQC/yPY55YZK1zVAFoyx2Tvd7Pv0fSsuRpA9i7Nn8q4vSLuPA==" saltValue="XUPElBNohqj4hMgJOklVk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132250</v>
      </c>
      <c r="D6" s="19">
        <f t="shared" si="3"/>
        <v>46</v>
      </c>
      <c r="E6" s="19">
        <f t="shared" si="3"/>
        <v>17</v>
      </c>
      <c r="F6" s="19">
        <f t="shared" si="3"/>
        <v>1</v>
      </c>
      <c r="G6" s="19">
        <f t="shared" si="3"/>
        <v>0</v>
      </c>
      <c r="H6" s="19" t="str">
        <f t="shared" si="3"/>
        <v>東京都　稲城市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85.03</v>
      </c>
      <c r="P6" s="20">
        <f t="shared" si="3"/>
        <v>99.29</v>
      </c>
      <c r="Q6" s="20">
        <f t="shared" si="3"/>
        <v>95.03</v>
      </c>
      <c r="R6" s="20">
        <f t="shared" si="3"/>
        <v>2068</v>
      </c>
      <c r="S6" s="20">
        <f t="shared" si="3"/>
        <v>93421</v>
      </c>
      <c r="T6" s="20">
        <f t="shared" si="3"/>
        <v>17.97</v>
      </c>
      <c r="U6" s="20">
        <f t="shared" si="3"/>
        <v>5198.72</v>
      </c>
      <c r="V6" s="20">
        <f t="shared" si="3"/>
        <v>92822</v>
      </c>
      <c r="W6" s="20">
        <f t="shared" si="3"/>
        <v>11.28</v>
      </c>
      <c r="X6" s="20">
        <f t="shared" si="3"/>
        <v>8228.9</v>
      </c>
      <c r="Y6" s="21" t="str">
        <f>IF(Y7="",NA(),Y7)</f>
        <v>-</v>
      </c>
      <c r="Z6" s="21">
        <f t="shared" ref="Z6:AH6" si="4">IF(Z7="",NA(),Z7)</f>
        <v>103.62</v>
      </c>
      <c r="AA6" s="21">
        <f t="shared" si="4"/>
        <v>106.04</v>
      </c>
      <c r="AB6" s="21">
        <f t="shared" si="4"/>
        <v>109.16</v>
      </c>
      <c r="AC6" s="21">
        <f t="shared" si="4"/>
        <v>109.01</v>
      </c>
      <c r="AD6" s="21" t="str">
        <f t="shared" si="4"/>
        <v>-</v>
      </c>
      <c r="AE6" s="21">
        <f t="shared" si="4"/>
        <v>107.34</v>
      </c>
      <c r="AF6" s="21">
        <f t="shared" si="4"/>
        <v>107.87</v>
      </c>
      <c r="AG6" s="21">
        <f t="shared" si="4"/>
        <v>109.78</v>
      </c>
      <c r="AH6" s="21">
        <f t="shared" si="4"/>
        <v>109.96</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0">
        <f t="shared" si="5"/>
        <v>0</v>
      </c>
      <c r="AQ6" s="21">
        <f t="shared" si="5"/>
        <v>11.59</v>
      </c>
      <c r="AR6" s="21">
        <f t="shared" si="5"/>
        <v>9.36</v>
      </c>
      <c r="AS6" s="21">
        <f t="shared" si="5"/>
        <v>7.56</v>
      </c>
      <c r="AT6" s="20" t="str">
        <f>IF(AT7="","",IF(AT7="-","【-】","【"&amp;SUBSTITUTE(TEXT(AT7,"#,##0.00"),"-","△")&amp;"】"))</f>
        <v>【3.15】</v>
      </c>
      <c r="AU6" s="21" t="str">
        <f>IF(AU7="",NA(),AU7)</f>
        <v>-</v>
      </c>
      <c r="AV6" s="21">
        <f t="shared" ref="AV6:BD6" si="6">IF(AV7="",NA(),AV7)</f>
        <v>33.979999999999997</v>
      </c>
      <c r="AW6" s="21">
        <f t="shared" si="6"/>
        <v>48.53</v>
      </c>
      <c r="AX6" s="21">
        <f t="shared" si="6"/>
        <v>73</v>
      </c>
      <c r="AY6" s="21">
        <f t="shared" si="6"/>
        <v>92.4</v>
      </c>
      <c r="AZ6" s="21" t="str">
        <f t="shared" si="6"/>
        <v>-</v>
      </c>
      <c r="BA6" s="21">
        <f t="shared" si="6"/>
        <v>35.200000000000003</v>
      </c>
      <c r="BB6" s="21">
        <f t="shared" si="6"/>
        <v>37.200000000000003</v>
      </c>
      <c r="BC6" s="21">
        <f t="shared" si="6"/>
        <v>47.13</v>
      </c>
      <c r="BD6" s="21">
        <f t="shared" si="6"/>
        <v>50.85</v>
      </c>
      <c r="BE6" s="20" t="str">
        <f>IF(BE7="","",IF(BE7="-","【-】","【"&amp;SUBSTITUTE(TEXT(BE7,"#,##0.00"),"-","△")&amp;"】"))</f>
        <v>【73.44】</v>
      </c>
      <c r="BF6" s="21" t="str">
        <f>IF(BF7="",NA(),BF7)</f>
        <v>-</v>
      </c>
      <c r="BG6" s="21">
        <f t="shared" ref="BG6:BO6" si="7">IF(BG7="",NA(),BG7)</f>
        <v>433.66</v>
      </c>
      <c r="BH6" s="21">
        <f t="shared" si="7"/>
        <v>379.89</v>
      </c>
      <c r="BI6" s="21">
        <f t="shared" si="7"/>
        <v>343.63</v>
      </c>
      <c r="BJ6" s="21">
        <f t="shared" si="7"/>
        <v>311.83</v>
      </c>
      <c r="BK6" s="21" t="str">
        <f t="shared" si="7"/>
        <v>-</v>
      </c>
      <c r="BL6" s="21">
        <f t="shared" si="7"/>
        <v>813.96</v>
      </c>
      <c r="BM6" s="21">
        <f t="shared" si="7"/>
        <v>843.72</v>
      </c>
      <c r="BN6" s="21">
        <f t="shared" si="7"/>
        <v>788.62</v>
      </c>
      <c r="BO6" s="21">
        <f t="shared" si="7"/>
        <v>772.15</v>
      </c>
      <c r="BP6" s="20" t="str">
        <f>IF(BP7="","",IF(BP7="-","【-】","【"&amp;SUBSTITUTE(TEXT(BP7,"#,##0.00"),"-","△")&amp;"】"))</f>
        <v>【652.82】</v>
      </c>
      <c r="BQ6" s="21" t="str">
        <f>IF(BQ7="",NA(),BQ7)</f>
        <v>-</v>
      </c>
      <c r="BR6" s="21">
        <f t="shared" ref="BR6:BZ6" si="8">IF(BR7="",NA(),BR7)</f>
        <v>98.25</v>
      </c>
      <c r="BS6" s="21">
        <f t="shared" si="8"/>
        <v>103.68</v>
      </c>
      <c r="BT6" s="21">
        <f t="shared" si="8"/>
        <v>109.11</v>
      </c>
      <c r="BU6" s="21">
        <f t="shared" si="8"/>
        <v>107.94</v>
      </c>
      <c r="BV6" s="21" t="str">
        <f t="shared" si="8"/>
        <v>-</v>
      </c>
      <c r="BW6" s="21">
        <f t="shared" si="8"/>
        <v>92.08</v>
      </c>
      <c r="BX6" s="21">
        <f t="shared" si="8"/>
        <v>94.81</v>
      </c>
      <c r="BY6" s="21">
        <f t="shared" si="8"/>
        <v>99.88</v>
      </c>
      <c r="BZ6" s="21">
        <f t="shared" si="8"/>
        <v>98.82</v>
      </c>
      <c r="CA6" s="20" t="str">
        <f>IF(CA7="","",IF(CA7="-","【-】","【"&amp;SUBSTITUTE(TEXT(CA7,"#,##0.00"),"-","△")&amp;"】"))</f>
        <v>【97.61】</v>
      </c>
      <c r="CB6" s="21" t="str">
        <f>IF(CB7="",NA(),CB7)</f>
        <v>-</v>
      </c>
      <c r="CC6" s="21">
        <f t="shared" ref="CC6:CK6" si="9">IF(CC7="",NA(),CC7)</f>
        <v>123.05</v>
      </c>
      <c r="CD6" s="21">
        <f t="shared" si="9"/>
        <v>114.17</v>
      </c>
      <c r="CE6" s="21">
        <f t="shared" si="9"/>
        <v>108.78</v>
      </c>
      <c r="CF6" s="21">
        <f t="shared" si="9"/>
        <v>110.2</v>
      </c>
      <c r="CG6" s="21" t="str">
        <f t="shared" si="9"/>
        <v>-</v>
      </c>
      <c r="CH6" s="21">
        <f t="shared" si="9"/>
        <v>132.94999999999999</v>
      </c>
      <c r="CI6" s="21">
        <f t="shared" si="9"/>
        <v>129.9</v>
      </c>
      <c r="CJ6" s="21">
        <f t="shared" si="9"/>
        <v>126.94</v>
      </c>
      <c r="CK6" s="21">
        <f t="shared" si="9"/>
        <v>128.38999999999999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70.3</v>
      </c>
      <c r="CT6" s="21">
        <f t="shared" si="10"/>
        <v>80.11</v>
      </c>
      <c r="CU6" s="21">
        <f t="shared" si="10"/>
        <v>82.83</v>
      </c>
      <c r="CV6" s="21">
        <f t="shared" si="10"/>
        <v>69.38</v>
      </c>
      <c r="CW6" s="20" t="str">
        <f>IF(CW7="","",IF(CW7="-","【-】","【"&amp;SUBSTITUTE(TEXT(CW7,"#,##0.00"),"-","△")&amp;"】"))</f>
        <v>【59.10】</v>
      </c>
      <c r="CX6" s="21" t="str">
        <f>IF(CX7="",NA(),CX7)</f>
        <v>-</v>
      </c>
      <c r="CY6" s="21">
        <f t="shared" ref="CY6:DG6" si="11">IF(CY7="",NA(),CY7)</f>
        <v>97.5</v>
      </c>
      <c r="CZ6" s="21">
        <f t="shared" si="11"/>
        <v>97.68</v>
      </c>
      <c r="DA6" s="21">
        <f t="shared" si="11"/>
        <v>97.76</v>
      </c>
      <c r="DB6" s="21">
        <f t="shared" si="11"/>
        <v>97.79</v>
      </c>
      <c r="DC6" s="21" t="str">
        <f t="shared" si="11"/>
        <v>-</v>
      </c>
      <c r="DD6" s="21">
        <f t="shared" si="11"/>
        <v>95.95</v>
      </c>
      <c r="DE6" s="21">
        <f t="shared" si="11"/>
        <v>95.96</v>
      </c>
      <c r="DF6" s="21">
        <f t="shared" si="11"/>
        <v>95.73</v>
      </c>
      <c r="DG6" s="21">
        <f t="shared" si="11"/>
        <v>96.1</v>
      </c>
      <c r="DH6" s="20" t="str">
        <f>IF(DH7="","",IF(DH7="-","【-】","【"&amp;SUBSTITUTE(TEXT(DH7,"#,##0.00"),"-","△")&amp;"】"))</f>
        <v>【95.82】</v>
      </c>
      <c r="DI6" s="21" t="str">
        <f>IF(DI7="",NA(),DI7)</f>
        <v>-</v>
      </c>
      <c r="DJ6" s="21">
        <f t="shared" ref="DJ6:DR6" si="12">IF(DJ7="",NA(),DJ7)</f>
        <v>3.36</v>
      </c>
      <c r="DK6" s="21">
        <f t="shared" si="12"/>
        <v>6.71</v>
      </c>
      <c r="DL6" s="21">
        <f t="shared" si="12"/>
        <v>9.99</v>
      </c>
      <c r="DM6" s="21">
        <f t="shared" si="12"/>
        <v>12.97</v>
      </c>
      <c r="DN6" s="21" t="str">
        <f t="shared" si="12"/>
        <v>-</v>
      </c>
      <c r="DO6" s="21">
        <f t="shared" si="12"/>
        <v>8.5500000000000007</v>
      </c>
      <c r="DP6" s="21">
        <f t="shared" si="12"/>
        <v>20.23</v>
      </c>
      <c r="DQ6" s="21">
        <f t="shared" si="12"/>
        <v>22.34</v>
      </c>
      <c r="DR6" s="21">
        <f t="shared" si="12"/>
        <v>24.65</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2.41</v>
      </c>
      <c r="EA6" s="21">
        <f t="shared" si="13"/>
        <v>1.63</v>
      </c>
      <c r="EB6" s="21">
        <f t="shared" si="13"/>
        <v>1.94</v>
      </c>
      <c r="EC6" s="21">
        <f t="shared" si="13"/>
        <v>2.42</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0.12</v>
      </c>
      <c r="EL6" s="21">
        <f t="shared" si="14"/>
        <v>0.12</v>
      </c>
      <c r="EM6" s="21">
        <f t="shared" si="14"/>
        <v>0.35</v>
      </c>
      <c r="EN6" s="21">
        <f t="shared" si="14"/>
        <v>0.1</v>
      </c>
      <c r="EO6" s="20" t="str">
        <f>IF(EO7="","",IF(EO7="-","【-】","【"&amp;SUBSTITUTE(TEXT(EO7,"#,##0.00"),"-","△")&amp;"】"))</f>
        <v>【0.23】</v>
      </c>
    </row>
    <row r="7" spans="1:148" s="22" customFormat="1" x14ac:dyDescent="0.15">
      <c r="A7" s="14"/>
      <c r="B7" s="23">
        <v>2022</v>
      </c>
      <c r="C7" s="23">
        <v>132250</v>
      </c>
      <c r="D7" s="23">
        <v>46</v>
      </c>
      <c r="E7" s="23">
        <v>17</v>
      </c>
      <c r="F7" s="23">
        <v>1</v>
      </c>
      <c r="G7" s="23">
        <v>0</v>
      </c>
      <c r="H7" s="23" t="s">
        <v>96</v>
      </c>
      <c r="I7" s="23" t="s">
        <v>97</v>
      </c>
      <c r="J7" s="23" t="s">
        <v>98</v>
      </c>
      <c r="K7" s="23" t="s">
        <v>99</v>
      </c>
      <c r="L7" s="23" t="s">
        <v>100</v>
      </c>
      <c r="M7" s="23" t="s">
        <v>101</v>
      </c>
      <c r="N7" s="24" t="s">
        <v>102</v>
      </c>
      <c r="O7" s="24">
        <v>85.03</v>
      </c>
      <c r="P7" s="24">
        <v>99.29</v>
      </c>
      <c r="Q7" s="24">
        <v>95.03</v>
      </c>
      <c r="R7" s="24">
        <v>2068</v>
      </c>
      <c r="S7" s="24">
        <v>93421</v>
      </c>
      <c r="T7" s="24">
        <v>17.97</v>
      </c>
      <c r="U7" s="24">
        <v>5198.72</v>
      </c>
      <c r="V7" s="24">
        <v>92822</v>
      </c>
      <c r="W7" s="24">
        <v>11.28</v>
      </c>
      <c r="X7" s="24">
        <v>8228.9</v>
      </c>
      <c r="Y7" s="24" t="s">
        <v>102</v>
      </c>
      <c r="Z7" s="24">
        <v>103.62</v>
      </c>
      <c r="AA7" s="24">
        <v>106.04</v>
      </c>
      <c r="AB7" s="24">
        <v>109.16</v>
      </c>
      <c r="AC7" s="24">
        <v>109.01</v>
      </c>
      <c r="AD7" s="24" t="s">
        <v>102</v>
      </c>
      <c r="AE7" s="24">
        <v>107.34</v>
      </c>
      <c r="AF7" s="24">
        <v>107.87</v>
      </c>
      <c r="AG7" s="24">
        <v>109.78</v>
      </c>
      <c r="AH7" s="24">
        <v>109.96</v>
      </c>
      <c r="AI7" s="24">
        <v>106.11</v>
      </c>
      <c r="AJ7" s="24" t="s">
        <v>102</v>
      </c>
      <c r="AK7" s="24">
        <v>0</v>
      </c>
      <c r="AL7" s="24">
        <v>0</v>
      </c>
      <c r="AM7" s="24">
        <v>0</v>
      </c>
      <c r="AN7" s="24">
        <v>0</v>
      </c>
      <c r="AO7" s="24" t="s">
        <v>102</v>
      </c>
      <c r="AP7" s="24">
        <v>0</v>
      </c>
      <c r="AQ7" s="24">
        <v>11.59</v>
      </c>
      <c r="AR7" s="24">
        <v>9.36</v>
      </c>
      <c r="AS7" s="24">
        <v>7.56</v>
      </c>
      <c r="AT7" s="24">
        <v>3.15</v>
      </c>
      <c r="AU7" s="24" t="s">
        <v>102</v>
      </c>
      <c r="AV7" s="24">
        <v>33.979999999999997</v>
      </c>
      <c r="AW7" s="24">
        <v>48.53</v>
      </c>
      <c r="AX7" s="24">
        <v>73</v>
      </c>
      <c r="AY7" s="24">
        <v>92.4</v>
      </c>
      <c r="AZ7" s="24" t="s">
        <v>102</v>
      </c>
      <c r="BA7" s="24">
        <v>35.200000000000003</v>
      </c>
      <c r="BB7" s="24">
        <v>37.200000000000003</v>
      </c>
      <c r="BC7" s="24">
        <v>47.13</v>
      </c>
      <c r="BD7" s="24">
        <v>50.85</v>
      </c>
      <c r="BE7" s="24">
        <v>73.44</v>
      </c>
      <c r="BF7" s="24" t="s">
        <v>102</v>
      </c>
      <c r="BG7" s="24">
        <v>433.66</v>
      </c>
      <c r="BH7" s="24">
        <v>379.89</v>
      </c>
      <c r="BI7" s="24">
        <v>343.63</v>
      </c>
      <c r="BJ7" s="24">
        <v>311.83</v>
      </c>
      <c r="BK7" s="24" t="s">
        <v>102</v>
      </c>
      <c r="BL7" s="24">
        <v>813.96</v>
      </c>
      <c r="BM7" s="24">
        <v>843.72</v>
      </c>
      <c r="BN7" s="24">
        <v>788.62</v>
      </c>
      <c r="BO7" s="24">
        <v>772.15</v>
      </c>
      <c r="BP7" s="24">
        <v>652.82000000000005</v>
      </c>
      <c r="BQ7" s="24" t="s">
        <v>102</v>
      </c>
      <c r="BR7" s="24">
        <v>98.25</v>
      </c>
      <c r="BS7" s="24">
        <v>103.68</v>
      </c>
      <c r="BT7" s="24">
        <v>109.11</v>
      </c>
      <c r="BU7" s="24">
        <v>107.94</v>
      </c>
      <c r="BV7" s="24" t="s">
        <v>102</v>
      </c>
      <c r="BW7" s="24">
        <v>92.08</v>
      </c>
      <c r="BX7" s="24">
        <v>94.81</v>
      </c>
      <c r="BY7" s="24">
        <v>99.88</v>
      </c>
      <c r="BZ7" s="24">
        <v>98.82</v>
      </c>
      <c r="CA7" s="24">
        <v>97.61</v>
      </c>
      <c r="CB7" s="24" t="s">
        <v>102</v>
      </c>
      <c r="CC7" s="24">
        <v>123.05</v>
      </c>
      <c r="CD7" s="24">
        <v>114.17</v>
      </c>
      <c r="CE7" s="24">
        <v>108.78</v>
      </c>
      <c r="CF7" s="24">
        <v>110.2</v>
      </c>
      <c r="CG7" s="24" t="s">
        <v>102</v>
      </c>
      <c r="CH7" s="24">
        <v>132.94999999999999</v>
      </c>
      <c r="CI7" s="24">
        <v>129.9</v>
      </c>
      <c r="CJ7" s="24">
        <v>126.94</v>
      </c>
      <c r="CK7" s="24">
        <v>128.38999999999999</v>
      </c>
      <c r="CL7" s="24">
        <v>138.29</v>
      </c>
      <c r="CM7" s="24" t="s">
        <v>102</v>
      </c>
      <c r="CN7" s="24" t="s">
        <v>102</v>
      </c>
      <c r="CO7" s="24" t="s">
        <v>102</v>
      </c>
      <c r="CP7" s="24" t="s">
        <v>102</v>
      </c>
      <c r="CQ7" s="24" t="s">
        <v>102</v>
      </c>
      <c r="CR7" s="24" t="s">
        <v>102</v>
      </c>
      <c r="CS7" s="24">
        <v>70.3</v>
      </c>
      <c r="CT7" s="24">
        <v>80.11</v>
      </c>
      <c r="CU7" s="24">
        <v>82.83</v>
      </c>
      <c r="CV7" s="24">
        <v>69.38</v>
      </c>
      <c r="CW7" s="24">
        <v>59.1</v>
      </c>
      <c r="CX7" s="24" t="s">
        <v>102</v>
      </c>
      <c r="CY7" s="24">
        <v>97.5</v>
      </c>
      <c r="CZ7" s="24">
        <v>97.68</v>
      </c>
      <c r="DA7" s="24">
        <v>97.76</v>
      </c>
      <c r="DB7" s="24">
        <v>97.79</v>
      </c>
      <c r="DC7" s="24" t="s">
        <v>102</v>
      </c>
      <c r="DD7" s="24">
        <v>95.95</v>
      </c>
      <c r="DE7" s="24">
        <v>95.96</v>
      </c>
      <c r="DF7" s="24">
        <v>95.73</v>
      </c>
      <c r="DG7" s="24">
        <v>96.1</v>
      </c>
      <c r="DH7" s="24">
        <v>95.82</v>
      </c>
      <c r="DI7" s="24" t="s">
        <v>102</v>
      </c>
      <c r="DJ7" s="24">
        <v>3.36</v>
      </c>
      <c r="DK7" s="24">
        <v>6.71</v>
      </c>
      <c r="DL7" s="24">
        <v>9.99</v>
      </c>
      <c r="DM7" s="24">
        <v>12.97</v>
      </c>
      <c r="DN7" s="24" t="s">
        <v>102</v>
      </c>
      <c r="DO7" s="24">
        <v>8.5500000000000007</v>
      </c>
      <c r="DP7" s="24">
        <v>20.23</v>
      </c>
      <c r="DQ7" s="24">
        <v>22.34</v>
      </c>
      <c r="DR7" s="24">
        <v>24.65</v>
      </c>
      <c r="DS7" s="24">
        <v>39.74</v>
      </c>
      <c r="DT7" s="24" t="s">
        <v>102</v>
      </c>
      <c r="DU7" s="24">
        <v>0</v>
      </c>
      <c r="DV7" s="24">
        <v>0</v>
      </c>
      <c r="DW7" s="24">
        <v>0</v>
      </c>
      <c r="DX7" s="24">
        <v>0</v>
      </c>
      <c r="DY7" s="24" t="s">
        <v>102</v>
      </c>
      <c r="DZ7" s="24">
        <v>2.41</v>
      </c>
      <c r="EA7" s="24">
        <v>1.63</v>
      </c>
      <c r="EB7" s="24">
        <v>1.94</v>
      </c>
      <c r="EC7" s="24">
        <v>2.42</v>
      </c>
      <c r="ED7" s="24">
        <v>7.62</v>
      </c>
      <c r="EE7" s="24" t="s">
        <v>102</v>
      </c>
      <c r="EF7" s="24">
        <v>0</v>
      </c>
      <c r="EG7" s="24">
        <v>0</v>
      </c>
      <c r="EH7" s="24">
        <v>0</v>
      </c>
      <c r="EI7" s="24">
        <v>0</v>
      </c>
      <c r="EJ7" s="24" t="s">
        <v>102</v>
      </c>
      <c r="EK7" s="24">
        <v>0.12</v>
      </c>
      <c r="EL7" s="24">
        <v>0.12</v>
      </c>
      <c r="EM7" s="24">
        <v>0.35</v>
      </c>
      <c r="EN7" s="24">
        <v>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2024-01-22T00:42:07Z</cp:lastPrinted>
  <dcterms:created xsi:type="dcterms:W3CDTF">2023-12-12T00:45:26Z</dcterms:created>
  <dcterms:modified xsi:type="dcterms:W3CDTF">2024-03-22T02:46:21Z</dcterms:modified>
  <cp:category/>
</cp:coreProperties>
</file>