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1030財政課\★財政課データ\44照会・調査等\R2年度\東京都\210129〆済　公営企業に係る経営比較分析表（令和元年度決算）の分析等について\回答\HP掲載用\"/>
    </mc:Choice>
  </mc:AlternateContent>
  <workbookProtection workbookAlgorithmName="SHA-512" workbookHashValue="XQ9LVx3IHH7ORmdG12agFM1wE/RfE6Gr4PBoIWgWTCsdg7khS72s+8b6mvuhwHnnJr/A047ZbtoiHBBec7EyVA==" workbookSaltValue="pGTrUWYDXLpPQk+G3HfY7Q==" workbookSpinCount="100000" lockStructure="1"/>
  <bookViews>
    <workbookView xWindow="0" yWindow="0" windowWidth="20490" windowHeight="80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<sst xmlns="http://schemas.openxmlformats.org/spreadsheetml/2006/main" count="320" uniqueCount="116">
  <si>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</si>
  <si>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</si>
  <si>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</si>
  <si>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</si>
  <si>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</si>
  <si>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</si>
  <si>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</si>
  <si>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</si>
  <si>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</si>
  <si>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</si>
  <si>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</si>
  <si>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</si>
  <si>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</si>
  <si>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</si>
  <si>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</si>
  <si>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</si>
  <si>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</si>
  <si>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</si>
  <si>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</si>
  <si>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</si>
  <si>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</si>
  <si>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</si>
  <si>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</si>
  <si>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</si>
  <si>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</si>
  <si>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</si>
  <si>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</si>
  <si>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</si>
  <si>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</si>
  <si>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</si>
  <si>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</si>
  <si>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</si>
  <si>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</si>
  <si>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</si>
  <si>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</si>
  <si>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</si>
  <si>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</si>
  <si>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</si>
  <si>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</si>
  <si>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</si>
  <si>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</si>
  <si>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</si>
  <si>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</si>
  <si>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</si>
  <si>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</si>
  <si>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</si>
  <si>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</si>
  <si>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</si>
  <si>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</si>
  <si>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</si>
  <si>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</si>
  <si>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</si>
  <si>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</si>
  <si>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</si>
  <si>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</si>
  <si>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</si>
  <si>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</si>
  <si>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</si>
  <si>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</si>
  <si>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</si>
  <si>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</si>
  <si>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</si>
  <si>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</si>
  <si>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</si>
  <si>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</si>
  <si>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</si>
  <si>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</si>
  <si>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</si>
  <si>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</si>
  <si>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</si>
  <si>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</si>
  <si>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</si>
  <si>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</si>
  <si>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</si>
  <si>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</si>
  <si>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</si>
  <si>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</si>
  <si>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</si>
  <si>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</si>
  <si>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</si>
  <si>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</si>
  <si>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</si>
  <si>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</si>
  <si>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</si>
  <si>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</si>
  <si>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</si>
  <si>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</si>
  <si>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</si>
  <si>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</si>
  <si>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</si>
  <si>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</si>
  <si>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</si>
  <si>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</si>
  <si>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</si>
  <si>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</si>
  <si>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</si>
  <si>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</si>
  <si>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</si>
  <si>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</si>
  <si>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</si>
  <si>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</si>
  <si>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</si>
  <si>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</si>
  <si>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</si>
  <si>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</si>
  <si>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</si>
  <si>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</si>
  <si>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</si>
  <si>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</si>
  <si>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</si>
  <si>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</si>
  <si>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</si>
  <si>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</si>
  <si>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の減少による使用料収入の減少が懸念される中、稲城市は土地区画整理事業等で人口の増加が続いており、「第五次稲城市長期総合計画」では、計画期間である令和12年まで微増ではあるが人口の増加が見込まれている。
下水道事業経営は安定しているものの、経常収支比率は103.62％、経費回収率も98.25％と高い数値ではなく、企業としてより安定した経営を行うため、経常収支比率や経費回収率のアップを目指した経営の効率化が必要である。
今後、大量の施設の老朽化が見込まれ、多大な更新費用が必要となることを鑑み、令和2年度策定の「下水道事業経営戦略」「ストックマネジメント計画基本方針」を基に、持続可能で安定した下水道事業の経営基盤の構築を目指していく。</t>
    <rPh sb="158" eb="160">
      <t>キギョウ</t>
    </rPh>
    <rPh sb="165" eb="167">
      <t>アンテイ</t>
    </rPh>
    <rPh sb="169" eb="171">
      <t>ケイエイ</t>
    </rPh>
    <rPh sb="172" eb="173">
      <t>オコナ</t>
    </rPh>
    <rPh sb="177" eb="179">
      <t>ケイジョウ</t>
    </rPh>
    <rPh sb="179" eb="183">
      <t>シュウシヒリツ</t>
    </rPh>
    <rPh sb="184" eb="186">
      <t>ケイヒ</t>
    </rPh>
    <rPh sb="186" eb="189">
      <t>カイシュウリツ</t>
    </rPh>
    <rPh sb="194" eb="196">
      <t>メザ</t>
    </rPh>
    <rPh sb="201" eb="203">
      <t>コウリツ</t>
    </rPh>
    <rPh sb="203" eb="204">
      <t>カ</t>
    </rPh>
    <rPh sb="246" eb="247">
      <t>カンガ</t>
    </rPh>
    <rPh sb="281" eb="283">
      <t>キホン</t>
    </rPh>
    <rPh sb="283" eb="285">
      <t>ホウシン</t>
    </rPh>
    <rPh sb="292" eb="294">
      <t>カノウ</t>
    </rPh>
    <rPh sb="305" eb="307">
      <t>ケイエイ</t>
    </rPh>
    <rPh sb="307" eb="309">
      <t>キバン</t>
    </rPh>
    <rPh sb="310" eb="312">
      <t>コウチク</t>
    </rPh>
    <rPh sb="313" eb="315">
      <t>メザ</t>
    </rPh>
    <phoneticPr fontId="4"/>
  </si>
  <si>
    <t>稲城市は昭和56年に下水道事業を着手し、普及率は99.25％とほぼ概成となっている。
法定耐用年数を超える施設はなく、施設等の老朽化の度合いを示す①有形固定資産減価償却率は平均を大きく下回っている。今後、昭和の終わり頃に集中的に整備した施設の耐用年数が到来することから、施設の更新事業が課題となる。
市民に安定したサービスを提供するため、下水道施設の適切な維持管理と更新事業が必要であることから、令和2年度策定のストックマネジメント計画基本方針に基づき、計画的に調査・点検、更新・修繕を行っていく。</t>
    <rPh sb="0" eb="2">
      <t>イナギ</t>
    </rPh>
    <rPh sb="2" eb="3">
      <t>シ</t>
    </rPh>
    <rPh sb="4" eb="6">
      <t>ショウワ</t>
    </rPh>
    <rPh sb="8" eb="9">
      <t>ネン</t>
    </rPh>
    <rPh sb="10" eb="13">
      <t>ゲスイドウ</t>
    </rPh>
    <rPh sb="13" eb="15">
      <t>ジギョウ</t>
    </rPh>
    <rPh sb="16" eb="18">
      <t>チャクシュ</t>
    </rPh>
    <rPh sb="20" eb="22">
      <t>フキュウ</t>
    </rPh>
    <rPh sb="22" eb="23">
      <t>リツ</t>
    </rPh>
    <rPh sb="33" eb="35">
      <t>ガイセイ</t>
    </rPh>
    <rPh sb="43" eb="45">
      <t>ホウテイ</t>
    </rPh>
    <rPh sb="45" eb="47">
      <t>タイヨウ</t>
    </rPh>
    <rPh sb="47" eb="49">
      <t>ネンスウ</t>
    </rPh>
    <rPh sb="50" eb="51">
      <t>コ</t>
    </rPh>
    <rPh sb="53" eb="55">
      <t>シセツ</t>
    </rPh>
    <rPh sb="59" eb="62">
      <t>シセツトウ</t>
    </rPh>
    <rPh sb="63" eb="66">
      <t>ロウキュウカ</t>
    </rPh>
    <rPh sb="67" eb="69">
      <t>ドア</t>
    </rPh>
    <rPh sb="71" eb="72">
      <t>シメ</t>
    </rPh>
    <rPh sb="74" eb="76">
      <t>ユウケイ</t>
    </rPh>
    <rPh sb="76" eb="78">
      <t>コテイ</t>
    </rPh>
    <rPh sb="78" eb="80">
      <t>シサン</t>
    </rPh>
    <rPh sb="80" eb="82">
      <t>ゲンカ</t>
    </rPh>
    <rPh sb="82" eb="84">
      <t>ショウキャク</t>
    </rPh>
    <rPh sb="84" eb="85">
      <t>リツ</t>
    </rPh>
    <rPh sb="86" eb="88">
      <t>ヘイキン</t>
    </rPh>
    <rPh sb="89" eb="90">
      <t>オオ</t>
    </rPh>
    <rPh sb="92" eb="94">
      <t>シタマワ</t>
    </rPh>
    <rPh sb="99" eb="101">
      <t>コンゴ</t>
    </rPh>
    <rPh sb="102" eb="104">
      <t>ショウワ</t>
    </rPh>
    <rPh sb="105" eb="106">
      <t>オ</t>
    </rPh>
    <rPh sb="108" eb="109">
      <t>コロ</t>
    </rPh>
    <rPh sb="110" eb="113">
      <t>シュウチュウテキ</t>
    </rPh>
    <rPh sb="114" eb="116">
      <t>セイビ</t>
    </rPh>
    <rPh sb="118" eb="120">
      <t>シセツ</t>
    </rPh>
    <rPh sb="121" eb="123">
      <t>タイヨウ</t>
    </rPh>
    <rPh sb="123" eb="125">
      <t>ネンスウ</t>
    </rPh>
    <rPh sb="126" eb="128">
      <t>トウライ</t>
    </rPh>
    <rPh sb="135" eb="137">
      <t>シセツ</t>
    </rPh>
    <rPh sb="138" eb="140">
      <t>コウシン</t>
    </rPh>
    <rPh sb="140" eb="142">
      <t>ジギョウ</t>
    </rPh>
    <rPh sb="143" eb="145">
      <t>カダイ</t>
    </rPh>
    <rPh sb="150" eb="152">
      <t>シミン</t>
    </rPh>
    <rPh sb="153" eb="155">
      <t>アンテイ</t>
    </rPh>
    <rPh sb="162" eb="164">
      <t>テイキョウ</t>
    </rPh>
    <rPh sb="169" eb="172">
      <t>ゲスイドウ</t>
    </rPh>
    <rPh sb="172" eb="174">
      <t>シセツ</t>
    </rPh>
    <rPh sb="175" eb="177">
      <t>テキセツ</t>
    </rPh>
    <rPh sb="178" eb="182">
      <t>イジカンリ</t>
    </rPh>
    <rPh sb="183" eb="185">
      <t>コウシン</t>
    </rPh>
    <rPh sb="185" eb="187">
      <t>ジギョウ</t>
    </rPh>
    <rPh sb="188" eb="190">
      <t>ヒツヨウ</t>
    </rPh>
    <rPh sb="198" eb="200">
      <t>レイワ</t>
    </rPh>
    <rPh sb="201" eb="203">
      <t>ネンド</t>
    </rPh>
    <rPh sb="203" eb="205">
      <t>サクテイ</t>
    </rPh>
    <rPh sb="216" eb="218">
      <t>ケイカク</t>
    </rPh>
    <rPh sb="223" eb="224">
      <t>モト</t>
    </rPh>
    <rPh sb="227" eb="230">
      <t>ケイカクテキ</t>
    </rPh>
    <rPh sb="231" eb="233">
      <t>チョウサ</t>
    </rPh>
    <rPh sb="234" eb="236">
      <t>テンケン</t>
    </rPh>
    <rPh sb="237" eb="239">
      <t>コウシン</t>
    </rPh>
    <rPh sb="240" eb="242">
      <t>シュウゼン</t>
    </rPh>
    <rPh sb="243" eb="244">
      <t>オコナ</t>
    </rPh>
    <phoneticPr fontId="4"/>
  </si>
  <si>
    <t>稲城市では、令和元年度から地方公営企業法を適用した。
稲城市の下水道普及率は約99.3％とほぼ概成で、土地区画整理事業等により微増ではあるが人口増が継続している。
人口増加に伴い水洗化率や有収水量の増加で、使用料収入は増えていること、元金償還が進み支払利息が減少していることなどから、①経常収支比率は103.62％と令和元年度の収支は黒字となっている。⑤経費回収率は平均値を上回っているものの100％に達しておらず、必要な経費を全て使用料収入で賄えていないが、接続率の向上や人口増による有収水量の増加で、今後、100％に達する見込みである。
④企業債残高対事業規模比率は平均値を大きく下回っており、適切な起債をし事業を運営している。⑥汚水処理原価は、有収水量の増加から年々下がっており、平均値も下回っている。⑧水洗化率は、接続の勧奨や人口増などから微増ではあるが増加をしている。
これらのことから安定した経営を行っており、より安定した持続可能な経営を行うため、今後も接続率の向上に努め、汚水処理に係るコストの削減の取組み等を続けていく必要がある。</t>
    <rPh sb="0" eb="3">
      <t>イナギシ</t>
    </rPh>
    <rPh sb="6" eb="8">
      <t>レイワ</t>
    </rPh>
    <rPh sb="8" eb="9">
      <t>モト</t>
    </rPh>
    <rPh sb="9" eb="11">
      <t>ネンド</t>
    </rPh>
    <rPh sb="13" eb="17">
      <t>チホウコウエイ</t>
    </rPh>
    <rPh sb="17" eb="20">
      <t>キギョウホウ</t>
    </rPh>
    <rPh sb="21" eb="23">
      <t>テキヨウ</t>
    </rPh>
    <rPh sb="27" eb="29">
      <t>イナギ</t>
    </rPh>
    <rPh sb="29" eb="30">
      <t>シ</t>
    </rPh>
    <rPh sb="31" eb="34">
      <t>ゲスイドウ</t>
    </rPh>
    <rPh sb="34" eb="37">
      <t>フキュウリツ</t>
    </rPh>
    <rPh sb="38" eb="39">
      <t>ヤク</t>
    </rPh>
    <rPh sb="47" eb="49">
      <t>ガイセイ</t>
    </rPh>
    <rPh sb="63" eb="65">
      <t>ビゾウ</t>
    </rPh>
    <rPh sb="70" eb="72">
      <t>ジンコウ</t>
    </rPh>
    <rPh sb="72" eb="73">
      <t>ゾウ</t>
    </rPh>
    <rPh sb="74" eb="76">
      <t>ケイゾク</t>
    </rPh>
    <rPh sb="82" eb="84">
      <t>ジンコウ</t>
    </rPh>
    <rPh sb="84" eb="86">
      <t>ゾウカ</t>
    </rPh>
    <rPh sb="87" eb="88">
      <t>トモナ</t>
    </rPh>
    <rPh sb="89" eb="93">
      <t>スイセンカリツ</t>
    </rPh>
    <rPh sb="94" eb="98">
      <t>ユウシュウスイリョウ</t>
    </rPh>
    <rPh sb="99" eb="101">
      <t>ゾウカ</t>
    </rPh>
    <rPh sb="103" eb="106">
      <t>シヨウリョウ</t>
    </rPh>
    <rPh sb="106" eb="108">
      <t>シュウニュウ</t>
    </rPh>
    <rPh sb="109" eb="110">
      <t>フ</t>
    </rPh>
    <rPh sb="122" eb="123">
      <t>スス</t>
    </rPh>
    <rPh sb="129" eb="131">
      <t>ゲンショウ</t>
    </rPh>
    <rPh sb="143" eb="145">
      <t>ケイジョウ</t>
    </rPh>
    <rPh sb="145" eb="147">
      <t>シュウシ</t>
    </rPh>
    <rPh sb="147" eb="149">
      <t>ヒリツ</t>
    </rPh>
    <rPh sb="158" eb="160">
      <t>レイワ</t>
    </rPh>
    <rPh sb="160" eb="161">
      <t>モト</t>
    </rPh>
    <rPh sb="164" eb="166">
      <t>シュウシ</t>
    </rPh>
    <rPh sb="167" eb="169">
      <t>クロジ</t>
    </rPh>
    <rPh sb="201" eb="202">
      <t>タッ</t>
    </rPh>
    <rPh sb="252" eb="254">
      <t>コンゴ</t>
    </rPh>
    <rPh sb="260" eb="261">
      <t>タッ</t>
    </rPh>
    <rPh sb="263" eb="265">
      <t>ミコ</t>
    </rPh>
    <rPh sb="272" eb="275">
      <t>キギョウサイ</t>
    </rPh>
    <rPh sb="275" eb="277">
      <t>ザンダカ</t>
    </rPh>
    <rPh sb="277" eb="278">
      <t>タイ</t>
    </rPh>
    <rPh sb="278" eb="282">
      <t>ジギョウキボ</t>
    </rPh>
    <rPh sb="282" eb="284">
      <t>ヒリツ</t>
    </rPh>
    <rPh sb="285" eb="288">
      <t>ヘイキンチ</t>
    </rPh>
    <rPh sb="289" eb="290">
      <t>オオ</t>
    </rPh>
    <rPh sb="292" eb="294">
      <t>シタマワ</t>
    </rPh>
    <rPh sb="299" eb="301">
      <t>テキセツ</t>
    </rPh>
    <rPh sb="317" eb="321">
      <t>オスイショリ</t>
    </rPh>
    <rPh sb="321" eb="323">
      <t>ゲンカ</t>
    </rPh>
    <rPh sb="325" eb="329">
      <t>ユウシュウスイリョウ</t>
    </rPh>
    <rPh sb="330" eb="332">
      <t>ゾウカ</t>
    </rPh>
    <rPh sb="334" eb="336">
      <t>ネンネン</t>
    </rPh>
    <rPh sb="336" eb="337">
      <t>サ</t>
    </rPh>
    <rPh sb="398" eb="400">
      <t>アンテイ</t>
    </rPh>
    <rPh sb="402" eb="404">
      <t>ケイエイ</t>
    </rPh>
    <rPh sb="405" eb="406">
      <t>オコナ</t>
    </rPh>
    <rPh sb="413" eb="415">
      <t>アンテイ</t>
    </rPh>
    <rPh sb="417" eb="421">
      <t>ジゾクカノウ</t>
    </rPh>
    <rPh sb="422" eb="424">
      <t>ケイエイ</t>
    </rPh>
    <rPh sb="425" eb="426">
      <t>オコナ</t>
    </rPh>
    <rPh sb="430" eb="432">
      <t>コンゴ</t>
    </rPh>
    <rPh sb="433" eb="436">
      <t>セツゾクリツ</t>
    </rPh>
    <rPh sb="437" eb="439">
      <t>コウジョウ</t>
    </rPh>
    <rPh sb="440" eb="441">
      <t>ツト</t>
    </rPh>
    <rPh sb="443" eb="447">
      <t>オスイショリ</t>
    </rPh>
    <rPh sb="448" eb="449">
      <t>カカ</t>
    </rPh>
    <rPh sb="454" eb="456">
      <t>サクゲン</t>
    </rPh>
    <rPh sb="457" eb="459">
      <t>トリク</t>
    </rPh>
    <rPh sb="460" eb="461">
      <t>ナド</t>
    </rPh>
    <rPh sb="462" eb="463">
      <t>ツヅ</t>
    </rPh>
    <rPh sb="467" eb="4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</si>
</sst>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2B-43E3-8866-154A700419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7C2B-43E3-8866-154A700419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A-4B0E-B82A-8AEADC6F24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c:v>
                </c:pt>
              </c:numCache>
            </c:numRef>
          </c:val>
          <c:smooth val="0"/>
          <c:extLst>
            <c:ext xmlns:c16="http://schemas.microsoft.com/office/drawing/2014/chart" uri="{C3380CC4-5D6E-409C-BE32-E72D297353CC}">
              <c16:uniqueId val="{00000001-DE5A-4B0E-B82A-8AEADC6F24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97.5</c:v>
                </c:pt>
              </c:numCache>
            </c:numRef>
          </c:val>
          <c:extLst>
            <c:ext xmlns:c16="http://schemas.microsoft.com/office/drawing/2014/chart" uri="{C3380CC4-5D6E-409C-BE32-E72D297353CC}">
              <c16:uniqueId val="{00000000-C330-4128-BF42-B37E74EF62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95.95</c:v>
                </c:pt>
              </c:numCache>
            </c:numRef>
          </c:val>
          <c:smooth val="0"/>
          <c:extLst>
            <c:ext xmlns:c16="http://schemas.microsoft.com/office/drawing/2014/chart" uri="{C3380CC4-5D6E-409C-BE32-E72D297353CC}">
              <c16:uniqueId val="{00000001-C330-4128-BF42-B37E74EF62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103.62</c:v>
                </c:pt>
              </c:numCache>
            </c:numRef>
          </c:val>
          <c:extLst>
            <c:ext xmlns:c16="http://schemas.microsoft.com/office/drawing/2014/chart" uri="{C3380CC4-5D6E-409C-BE32-E72D297353CC}">
              <c16:uniqueId val="{00000000-A86F-46FD-8D2E-2121F9E42B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107.34</c:v>
                </c:pt>
              </c:numCache>
            </c:numRef>
          </c:val>
          <c:smooth val="0"/>
          <c:extLst>
            <c:ext xmlns:c16="http://schemas.microsoft.com/office/drawing/2014/chart" uri="{C3380CC4-5D6E-409C-BE32-E72D297353CC}">
              <c16:uniqueId val="{00000001-A86F-46FD-8D2E-2121F9E42B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3.36</c:v>
                </c:pt>
              </c:numCache>
            </c:numRef>
          </c:val>
          <c:extLst>
            <c:ext xmlns:c16="http://schemas.microsoft.com/office/drawing/2014/chart" uri="{C3380CC4-5D6E-409C-BE32-E72D297353CC}">
              <c16:uniqueId val="{00000000-A6ED-4165-BDEC-31C3332797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8.5500000000000007</c:v>
                </c:pt>
              </c:numCache>
            </c:numRef>
          </c:val>
          <c:smooth val="0"/>
          <c:extLst>
            <c:ext xmlns:c16="http://schemas.microsoft.com/office/drawing/2014/chart" uri="{C3380CC4-5D6E-409C-BE32-E72D297353CC}">
              <c16:uniqueId val="{00000001-A6ED-4165-BDEC-31C3332797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2E-47BB-BFE4-BD362E7679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6E2E-47BB-BFE4-BD362E7679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7F-4319-93FC-B1D45B9894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67F-4319-93FC-B1D45B9894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33.979999999999997</c:v>
                </c:pt>
              </c:numCache>
            </c:numRef>
          </c:val>
          <c:extLst>
            <c:ext xmlns:c16="http://schemas.microsoft.com/office/drawing/2014/chart" uri="{C3380CC4-5D6E-409C-BE32-E72D297353CC}">
              <c16:uniqueId val="{00000000-D8B8-4D06-9232-839C2E33B1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35.200000000000003</c:v>
                </c:pt>
              </c:numCache>
            </c:numRef>
          </c:val>
          <c:smooth val="0"/>
          <c:extLst>
            <c:ext xmlns:c16="http://schemas.microsoft.com/office/drawing/2014/chart" uri="{C3380CC4-5D6E-409C-BE32-E72D297353CC}">
              <c16:uniqueId val="{00000001-D8B8-4D06-9232-839C2E33B1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433.66</c:v>
                </c:pt>
              </c:numCache>
            </c:numRef>
          </c:val>
          <c:extLst>
            <c:ext xmlns:c16="http://schemas.microsoft.com/office/drawing/2014/chart" uri="{C3380CC4-5D6E-409C-BE32-E72D297353CC}">
              <c16:uniqueId val="{00000000-36AE-4F8A-850A-0C5083FD03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813.96</c:v>
                </c:pt>
              </c:numCache>
            </c:numRef>
          </c:val>
          <c:smooth val="0"/>
          <c:extLst>
            <c:ext xmlns:c16="http://schemas.microsoft.com/office/drawing/2014/chart" uri="{C3380CC4-5D6E-409C-BE32-E72D297353CC}">
              <c16:uniqueId val="{00000001-36AE-4F8A-850A-0C5083FD03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98.25</c:v>
                </c:pt>
              </c:numCache>
            </c:numRef>
          </c:val>
          <c:extLst>
            <c:ext xmlns:c16="http://schemas.microsoft.com/office/drawing/2014/chart" uri="{C3380CC4-5D6E-409C-BE32-E72D297353CC}">
              <c16:uniqueId val="{00000000-2DDF-4B2F-A506-64CFA0B21A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92.08</c:v>
                </c:pt>
              </c:numCache>
            </c:numRef>
          </c:val>
          <c:smooth val="0"/>
          <c:extLst>
            <c:ext xmlns:c16="http://schemas.microsoft.com/office/drawing/2014/chart" uri="{C3380CC4-5D6E-409C-BE32-E72D297353CC}">
              <c16:uniqueId val="{00000001-2DDF-4B2F-A506-64CFA0B21A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123.05</c:v>
                </c:pt>
              </c:numCache>
            </c:numRef>
          </c:val>
          <c:extLst>
            <c:ext xmlns:c16="http://schemas.microsoft.com/office/drawing/2014/chart" uri="{C3380CC4-5D6E-409C-BE32-E72D297353CC}">
              <c16:uniqueId val="{00000000-1CA5-4813-88B9-9F8E783ADD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132.94999999999999</c:v>
                </c:pt>
              </c:numCache>
            </c:numRef>
          </c:val>
          <c:smooth val="0"/>
          <c:extLst>
            <c:ext xmlns:c16="http://schemas.microsoft.com/office/drawing/2014/chart" uri="{C3380CC4-5D6E-409C-BE32-E72D297353CC}">
              <c16:uniqueId val="{00000001-1CA5-4813-88B9-9F8E783ADD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東京都　稲城市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91540</v>
      </c>
      <c r="AM8" s="69"/>
      <c r="AN8" s="69"/>
      <c r="AO8" s="69"/>
      <c r="AP8" s="69"/>
      <c r="AQ8" s="69"/>
      <c r="AR8" s="69"/>
      <c r="AS8" s="69"/>
      <c r="AT8" s="68">
        <f>データ!T6</f>
        <v>17.97</v>
      </c>
      <c r="AU8" s="68"/>
      <c r="AV8" s="68"/>
      <c r="AW8" s="68"/>
      <c r="AX8" s="68"/>
      <c r="AY8" s="68"/>
      <c r="AZ8" s="68"/>
      <c r="BA8" s="68"/>
      <c r="BB8" s="68">
        <f>データ!U6</f>
        <v>5094.05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81.400000000000006</v>
      </c>
      <c r="J10" s="68"/>
      <c r="K10" s="68"/>
      <c r="L10" s="68"/>
      <c r="M10" s="68"/>
      <c r="N10" s="68"/>
      <c r="O10" s="68"/>
      <c r="P10" s="68">
        <f>データ!P6</f>
        <v>99.25</v>
      </c>
      <c r="Q10" s="68"/>
      <c r="R10" s="68"/>
      <c r="S10" s="68"/>
      <c r="T10" s="68"/>
      <c r="U10" s="68"/>
      <c r="V10" s="68"/>
      <c r="W10" s="68">
        <f>データ!Q6</f>
        <v>89.5</v>
      </c>
      <c r="X10" s="68"/>
      <c r="Y10" s="68"/>
      <c r="Z10" s="68"/>
      <c r="AA10" s="68"/>
      <c r="AB10" s="68"/>
      <c r="AC10" s="68"/>
      <c r="AD10" s="69">
        <f>データ!R6</f>
        <v>2068</v>
      </c>
      <c r="AE10" s="69"/>
      <c r="AF10" s="69"/>
      <c r="AG10" s="69"/>
      <c r="AH10" s="69"/>
      <c r="AI10" s="69"/>
      <c r="AJ10" s="69"/>
      <c r="AK10" s="2"/>
      <c r="AL10" s="69">
        <f>データ!V6</f>
        <v>91018</v>
      </c>
      <c r="AM10" s="69"/>
      <c r="AN10" s="69"/>
      <c r="AO10" s="69"/>
      <c r="AP10" s="69"/>
      <c r="AQ10" s="69"/>
      <c r="AR10" s="69"/>
      <c r="AS10" s="69"/>
      <c r="AT10" s="68">
        <f>データ!W6</f>
        <v>11.01</v>
      </c>
      <c r="AU10" s="68"/>
      <c r="AV10" s="68"/>
      <c r="AW10" s="68"/>
      <c r="AX10" s="68"/>
      <c r="AY10" s="68"/>
      <c r="AZ10" s="68"/>
      <c r="BA10" s="68"/>
      <c r="BB10" s="68">
        <f>データ!X6</f>
        <v>8266.85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uKXNMBlZw85zc3xtHPJRuUXP2CBSxjMwAydxA0xb5snj2u+6HG726P8JZe0MVf0gkAyRQp30N3ehNSBQHfD7w==" saltValue="GsftFJlvE8udi53u4WRB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132250</v>
      </c>
      <c r="D6" s="33">
        <f t="shared" si="3"/>
        <v>46</v>
      </c>
      <c r="E6" s="33">
        <f t="shared" si="3"/>
        <v>17</v>
      </c>
      <c r="F6" s="33">
        <f t="shared" si="3"/>
        <v>1</v>
      </c>
      <c r="G6" s="33">
        <f t="shared" si="3"/>
        <v>0</v>
      </c>
      <c r="H6" s="33" t="str">
        <f t="shared" si="3"/>
        <v>東京都　稲城市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81.400000000000006</v>
      </c>
      <c r="P6" s="34">
        <f t="shared" si="3"/>
        <v>99.25</v>
      </c>
      <c r="Q6" s="34">
        <f t="shared" si="3"/>
        <v>89.5</v>
      </c>
      <c r="R6" s="34">
        <f t="shared" si="3"/>
        <v>2068</v>
      </c>
      <c r="S6" s="34">
        <f t="shared" si="3"/>
        <v>91540</v>
      </c>
      <c r="T6" s="34">
        <f t="shared" si="3"/>
        <v>17.97</v>
      </c>
      <c r="U6" s="34">
        <f t="shared" si="3"/>
        <v>5094.05</v>
      </c>
      <c r="V6" s="34">
        <f t="shared" si="3"/>
        <v>91018</v>
      </c>
      <c r="W6" s="34">
        <f t="shared" si="3"/>
        <v>11.01</v>
      </c>
      <c r="X6" s="34">
        <f t="shared" si="3"/>
        <v>8266.85</v>
      </c>
      <c r="Y6" s="35" t="str">
        <f>IF(Y7="",NA(),Y7)</f>
        <v>-</v>
      </c>
      <c r="Z6" s="35" t="str">
        <f t="shared" ref="Z6:AH6" si="4">IF(Z7="",NA(),Z7)</f>
        <v>-</v>
      </c>
      <c r="AA6" s="35" t="str">
        <f t="shared" si="4"/>
        <v>-</v>
      </c>
      <c r="AB6" s="35" t="str">
        <f t="shared" si="4"/>
        <v>-</v>
      </c>
      <c r="AC6" s="35">
        <f t="shared" si="4"/>
        <v>103.62</v>
      </c>
      <c r="AD6" s="35" t="str">
        <f t="shared" si="4"/>
        <v>-</v>
      </c>
      <c r="AE6" s="35" t="str">
        <f t="shared" si="4"/>
        <v>-</v>
      </c>
      <c r="AF6" s="35" t="str">
        <f t="shared" si="4"/>
        <v>-</v>
      </c>
      <c r="AG6" s="35" t="str">
        <f t="shared" si="4"/>
        <v>-</v>
      </c>
      <c r="AH6" s="35">
        <f t="shared" si="4"/>
        <v>107.34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【3.09】</v>
      </c>
      <c r="AU6" s="35" t="str">
        <f>IF(AU7="",NA(),AU7)</f>
        <v>-</v>
      </c>
      <c r="AV6" s="35" t="str">
        <f t="shared" ref="AV6:BD6" si="6">IF(AV7="",NA(),AV7)</f>
        <v>-</v>
      </c>
      <c r="AW6" s="35" t="str">
        <f t="shared" si="6"/>
        <v>-</v>
      </c>
      <c r="AX6" s="35" t="str">
        <f t="shared" si="6"/>
        <v>-</v>
      </c>
      <c r="AY6" s="35">
        <f t="shared" si="6"/>
        <v>33.979999999999997</v>
      </c>
      <c r="AZ6" s="35" t="str">
        <f t="shared" si="6"/>
        <v>-</v>
      </c>
      <c r="BA6" s="35" t="str">
        <f t="shared" si="6"/>
        <v>-</v>
      </c>
      <c r="BB6" s="35" t="str">
        <f t="shared" si="6"/>
        <v>-</v>
      </c>
      <c r="BC6" s="35" t="str">
        <f t="shared" si="6"/>
        <v>-</v>
      </c>
      <c r="BD6" s="35">
        <f t="shared" si="6"/>
        <v>35.200000000000003</v>
      </c>
      <c r="BE6" s="34" t="str">
        <f>IF(BE7="","",IF(BE7="-","【-】","【"&amp;SUBSTITUTE(TEXT(BE7,"#,##0.00"),"-","△")&amp;"】"))</f>
        <v>【69.54】</v>
      </c>
      <c r="BF6" s="35" t="str">
        <f>IF(BF7="",NA(),BF7)</f>
        <v>-</v>
      </c>
      <c r="BG6" s="35" t="str">
        <f t="shared" ref="BG6:BO6" si="7">IF(BG7="",NA(),BG7)</f>
        <v>-</v>
      </c>
      <c r="BH6" s="35" t="str">
        <f t="shared" si="7"/>
        <v>-</v>
      </c>
      <c r="BI6" s="35" t="str">
        <f t="shared" si="7"/>
        <v>-</v>
      </c>
      <c r="BJ6" s="35">
        <f t="shared" si="7"/>
        <v>433.66</v>
      </c>
      <c r="BK6" s="35" t="str">
        <f t="shared" si="7"/>
        <v>-</v>
      </c>
      <c r="BL6" s="35" t="str">
        <f t="shared" si="7"/>
        <v>-</v>
      </c>
      <c r="BM6" s="35" t="str">
        <f t="shared" si="7"/>
        <v>-</v>
      </c>
      <c r="BN6" s="35" t="str">
        <f t="shared" si="7"/>
        <v>-</v>
      </c>
      <c r="BO6" s="35">
        <f t="shared" si="7"/>
        <v>813.96</v>
      </c>
      <c r="BP6" s="34" t="str">
        <f>IF(BP7="","",IF(BP7="-","【-】","【"&amp;SUBSTITUTE(TEXT(BP7,"#,##0.00"),"-","△")&amp;"】"))</f>
        <v>【682.51】</v>
      </c>
      <c r="BQ6" s="35" t="str">
        <f>IF(BQ7="",NA(),BQ7)</f>
        <v>-</v>
      </c>
      <c r="BR6" s="35" t="str">
        <f t="shared" ref="BR6:BZ6" si="8">IF(BR7="",NA(),BR7)</f>
        <v>-</v>
      </c>
      <c r="BS6" s="35" t="str">
        <f t="shared" si="8"/>
        <v>-</v>
      </c>
      <c r="BT6" s="35" t="str">
        <f t="shared" si="8"/>
        <v>-</v>
      </c>
      <c r="BU6" s="35">
        <f t="shared" si="8"/>
        <v>98.25</v>
      </c>
      <c r="BV6" s="35" t="str">
        <f t="shared" si="8"/>
        <v>-</v>
      </c>
      <c r="BW6" s="35" t="str">
        <f t="shared" si="8"/>
        <v>-</v>
      </c>
      <c r="BX6" s="35" t="str">
        <f t="shared" si="8"/>
        <v>-</v>
      </c>
      <c r="BY6" s="35" t="str">
        <f t="shared" si="8"/>
        <v>-</v>
      </c>
      <c r="BZ6" s="35">
        <f t="shared" si="8"/>
        <v>92.08</v>
      </c>
      <c r="CA6" s="34" t="str">
        <f>IF(CA7="","",IF(CA7="-","【-】","【"&amp;SUBSTITUTE(TEXT(CA7,"#,##0.00"),"-","△")&amp;"】"))</f>
        <v>【100.34】</v>
      </c>
      <c r="CB6" s="35" t="str">
        <f>IF(CB7="",NA(),CB7)</f>
        <v>-</v>
      </c>
      <c r="CC6" s="35" t="str">
        <f t="shared" ref="CC6:CK6" si="9">IF(CC7="",NA(),CC7)</f>
        <v>-</v>
      </c>
      <c r="CD6" s="35" t="str">
        <f t="shared" si="9"/>
        <v>-</v>
      </c>
      <c r="CE6" s="35" t="str">
        <f t="shared" si="9"/>
        <v>-</v>
      </c>
      <c r="CF6" s="35">
        <f t="shared" si="9"/>
        <v>123.05</v>
      </c>
      <c r="CG6" s="35" t="str">
        <f t="shared" si="9"/>
        <v>-</v>
      </c>
      <c r="CH6" s="35" t="str">
        <f t="shared" si="9"/>
        <v>-</v>
      </c>
      <c r="CI6" s="35" t="str">
        <f t="shared" si="9"/>
        <v>-</v>
      </c>
      <c r="CJ6" s="35" t="str">
        <f t="shared" si="9"/>
        <v>-</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70.3</v>
      </c>
      <c r="CW6" s="34" t="str">
        <f>IF(CW7="","",IF(CW7="-","【-】","【"&amp;SUBSTITUTE(TEXT(CW7,"#,##0.00"),"-","△")&amp;"】"))</f>
        <v>【59.64】</v>
      </c>
      <c r="CX6" s="35" t="str">
        <f>IF(CX7="",NA(),CX7)</f>
        <v>-</v>
      </c>
      <c r="CY6" s="35" t="str">
        <f t="shared" ref="CY6:DG6" si="11">IF(CY7="",NA(),CY7)</f>
        <v>-</v>
      </c>
      <c r="CZ6" s="35" t="str">
        <f t="shared" si="11"/>
        <v>-</v>
      </c>
      <c r="DA6" s="35" t="str">
        <f t="shared" si="11"/>
        <v>-</v>
      </c>
      <c r="DB6" s="35">
        <f t="shared" si="11"/>
        <v>97.5</v>
      </c>
      <c r="DC6" s="35" t="str">
        <f t="shared" si="11"/>
        <v>-</v>
      </c>
      <c r="DD6" s="35" t="str">
        <f t="shared" si="11"/>
        <v>-</v>
      </c>
      <c r="DE6" s="35" t="str">
        <f t="shared" si="11"/>
        <v>-</v>
      </c>
      <c r="DF6" s="35" t="str">
        <f t="shared" si="11"/>
        <v>-</v>
      </c>
      <c r="DG6" s="35">
        <f t="shared" si="11"/>
        <v>95.95</v>
      </c>
      <c r="DH6" s="34" t="str">
        <f>IF(DH7="","",IF(DH7="-","【-】","【"&amp;SUBSTITUTE(TEXT(DH7,"#,##0.00"),"-","△")&amp;"】"))</f>
        <v>【95.35】</v>
      </c>
      <c r="DI6" s="35" t="str">
        <f>IF(DI7="",NA(),DI7)</f>
        <v>-</v>
      </c>
      <c r="DJ6" s="35" t="str">
        <f t="shared" ref="DJ6:DR6" si="12">IF(DJ7="",NA(),DJ7)</f>
        <v>-</v>
      </c>
      <c r="DK6" s="35" t="str">
        <f t="shared" si="12"/>
        <v>-</v>
      </c>
      <c r="DL6" s="35" t="str">
        <f t="shared" si="12"/>
        <v>-</v>
      </c>
      <c r="DM6" s="35">
        <f t="shared" si="12"/>
        <v>3.36</v>
      </c>
      <c r="DN6" s="35" t="str">
        <f t="shared" si="12"/>
        <v>-</v>
      </c>
      <c r="DO6" s="35" t="str">
        <f t="shared" si="12"/>
        <v>-</v>
      </c>
      <c r="DP6" s="35" t="str">
        <f t="shared" si="12"/>
        <v>-</v>
      </c>
      <c r="DQ6" s="35" t="str">
        <f t="shared" si="12"/>
        <v>-</v>
      </c>
      <c r="DR6" s="35">
        <f t="shared" si="12"/>
        <v>8.5500000000000007</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2.41</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132250</v>
      </c>
      <c r="D7" s="37">
        <v>46</v>
      </c>
      <c r="E7" s="37">
        <v>17</v>
      </c>
      <c r="F7" s="37">
        <v>1</v>
      </c>
      <c r="G7" s="37">
        <v>0</v>
      </c>
      <c r="H7" s="37" t="s">
        <v>96</v>
      </c>
      <c r="I7" s="37" t="s">
        <v>97</v>
      </c>
      <c r="J7" s="37" t="s">
        <v>98</v>
      </c>
      <c r="K7" s="37" t="s">
        <v>99</v>
      </c>
      <c r="L7" s="37" t="s">
        <v>100</v>
      </c>
      <c r="M7" s="37" t="s">
        <v>101</v>
      </c>
      <c r="N7" s="38" t="s">
        <v>102</v>
      </c>
      <c r="O7" s="38">
        <v>81.400000000000006</v>
      </c>
      <c r="P7" s="38">
        <v>99.25</v>
      </c>
      <c r="Q7" s="38">
        <v>89.5</v>
      </c>
      <c r="R7" s="38">
        <v>2068</v>
      </c>
      <c r="S7" s="38">
        <v>91540</v>
      </c>
      <c r="T7" s="38">
        <v>17.97</v>
      </c>
      <c r="U7" s="38">
        <v>5094.05</v>
      </c>
      <c r="V7" s="38">
        <v>91018</v>
      </c>
      <c r="W7" s="38">
        <v>11.01</v>
      </c>
      <c r="X7" s="38">
        <v>8266.85</v>
      </c>
      <c r="Y7" s="38" t="s">
        <v>102</v>
      </c>
      <c r="Z7" s="38" t="s">
        <v>102</v>
      </c>
      <c r="AA7" s="38" t="s">
        <v>102</v>
      </c>
      <c r="AB7" s="38" t="s">
        <v>102</v>
      </c>
      <c r="AC7" s="38">
        <v>103.62</v>
      </c>
      <c r="AD7" s="38" t="s">
        <v>102</v>
      </c>
      <c r="AE7" s="38" t="s">
        <v>102</v>
      </c>
      <c r="AF7" s="38" t="s">
        <v>102</v>
      </c>
      <c r="AG7" s="38" t="s">
        <v>102</v>
      </c>
      <c r="AH7" s="38">
        <v>107.34</v>
      </c>
      <c r="AI7" s="38">
        <v>108.07</v>
      </c>
      <c r="AJ7" s="38" t="s">
        <v>102</v>
      </c>
      <c r="AK7" s="38" t="s">
        <v>102</v>
      </c>
      <c r="AL7" s="38" t="s">
        <v>102</v>
      </c>
      <c r="AM7" s="38" t="s">
        <v>102</v>
      </c>
      <c r="AN7" s="38">
        <v>0</v>
      </c>
      <c r="AO7" s="38" t="s">
        <v>102</v>
      </c>
      <c r="AP7" s="38" t="s">
        <v>102</v>
      </c>
      <c r="AQ7" s="38" t="s">
        <v>102</v>
      </c>
      <c r="AR7" s="38" t="s">
        <v>102</v>
      </c>
      <c r="AS7" s="38">
        <v>0</v>
      </c>
      <c r="AT7" s="38">
        <v>3.09</v>
      </c>
      <c r="AU7" s="38" t="s">
        <v>102</v>
      </c>
      <c r="AV7" s="38" t="s">
        <v>102</v>
      </c>
      <c r="AW7" s="38" t="s">
        <v>102</v>
      </c>
      <c r="AX7" s="38" t="s">
        <v>102</v>
      </c>
      <c r="AY7" s="38">
        <v>33.979999999999997</v>
      </c>
      <c r="AZ7" s="38" t="s">
        <v>102</v>
      </c>
      <c r="BA7" s="38" t="s">
        <v>102</v>
      </c>
      <c r="BB7" s="38" t="s">
        <v>102</v>
      </c>
      <c r="BC7" s="38" t="s">
        <v>102</v>
      </c>
      <c r="BD7" s="38">
        <v>35.200000000000003</v>
      </c>
      <c r="BE7" s="38">
        <v>69.540000000000006</v>
      </c>
      <c r="BF7" s="38" t="s">
        <v>102</v>
      </c>
      <c r="BG7" s="38" t="s">
        <v>102</v>
      </c>
      <c r="BH7" s="38" t="s">
        <v>102</v>
      </c>
      <c r="BI7" s="38" t="s">
        <v>102</v>
      </c>
      <c r="BJ7" s="38">
        <v>433.66</v>
      </c>
      <c r="BK7" s="38" t="s">
        <v>102</v>
      </c>
      <c r="BL7" s="38" t="s">
        <v>102</v>
      </c>
      <c r="BM7" s="38" t="s">
        <v>102</v>
      </c>
      <c r="BN7" s="38" t="s">
        <v>102</v>
      </c>
      <c r="BO7" s="38">
        <v>813.96</v>
      </c>
      <c r="BP7" s="38">
        <v>682.51</v>
      </c>
      <c r="BQ7" s="38" t="s">
        <v>102</v>
      </c>
      <c r="BR7" s="38" t="s">
        <v>102</v>
      </c>
      <c r="BS7" s="38" t="s">
        <v>102</v>
      </c>
      <c r="BT7" s="38" t="s">
        <v>102</v>
      </c>
      <c r="BU7" s="38">
        <v>98.25</v>
      </c>
      <c r="BV7" s="38" t="s">
        <v>102</v>
      </c>
      <c r="BW7" s="38" t="s">
        <v>102</v>
      </c>
      <c r="BX7" s="38" t="s">
        <v>102</v>
      </c>
      <c r="BY7" s="38" t="s">
        <v>102</v>
      </c>
      <c r="BZ7" s="38">
        <v>92.08</v>
      </c>
      <c r="CA7" s="38">
        <v>100.34</v>
      </c>
      <c r="CB7" s="38" t="s">
        <v>102</v>
      </c>
      <c r="CC7" s="38" t="s">
        <v>102</v>
      </c>
      <c r="CD7" s="38" t="s">
        <v>102</v>
      </c>
      <c r="CE7" s="38" t="s">
        <v>102</v>
      </c>
      <c r="CF7" s="38">
        <v>123.05</v>
      </c>
      <c r="CG7" s="38" t="s">
        <v>102</v>
      </c>
      <c r="CH7" s="38" t="s">
        <v>102</v>
      </c>
      <c r="CI7" s="38" t="s">
        <v>102</v>
      </c>
      <c r="CJ7" s="38" t="s">
        <v>102</v>
      </c>
      <c r="CK7" s="38">
        <v>132.94999999999999</v>
      </c>
      <c r="CL7" s="38">
        <v>136.15</v>
      </c>
      <c r="CM7" s="38" t="s">
        <v>102</v>
      </c>
      <c r="CN7" s="38" t="s">
        <v>102</v>
      </c>
      <c r="CO7" s="38" t="s">
        <v>102</v>
      </c>
      <c r="CP7" s="38" t="s">
        <v>102</v>
      </c>
      <c r="CQ7" s="38" t="s">
        <v>102</v>
      </c>
      <c r="CR7" s="38" t="s">
        <v>102</v>
      </c>
      <c r="CS7" s="38" t="s">
        <v>102</v>
      </c>
      <c r="CT7" s="38" t="s">
        <v>102</v>
      </c>
      <c r="CU7" s="38" t="s">
        <v>102</v>
      </c>
      <c r="CV7" s="38">
        <v>70.3</v>
      </c>
      <c r="CW7" s="38">
        <v>59.64</v>
      </c>
      <c r="CX7" s="38" t="s">
        <v>102</v>
      </c>
      <c r="CY7" s="38" t="s">
        <v>102</v>
      </c>
      <c r="CZ7" s="38" t="s">
        <v>102</v>
      </c>
      <c r="DA7" s="38" t="s">
        <v>102</v>
      </c>
      <c r="DB7" s="38">
        <v>97.5</v>
      </c>
      <c r="DC7" s="38" t="s">
        <v>102</v>
      </c>
      <c r="DD7" s="38" t="s">
        <v>102</v>
      </c>
      <c r="DE7" s="38" t="s">
        <v>102</v>
      </c>
      <c r="DF7" s="38" t="s">
        <v>102</v>
      </c>
      <c r="DG7" s="38">
        <v>95.95</v>
      </c>
      <c r="DH7" s="38">
        <v>95.35</v>
      </c>
      <c r="DI7" s="38" t="s">
        <v>102</v>
      </c>
      <c r="DJ7" s="38" t="s">
        <v>102</v>
      </c>
      <c r="DK7" s="38" t="s">
        <v>102</v>
      </c>
      <c r="DL7" s="38" t="s">
        <v>102</v>
      </c>
      <c r="DM7" s="38">
        <v>3.36</v>
      </c>
      <c r="DN7" s="38" t="s">
        <v>102</v>
      </c>
      <c r="DO7" s="38" t="s">
        <v>102</v>
      </c>
      <c r="DP7" s="38" t="s">
        <v>102</v>
      </c>
      <c r="DQ7" s="38" t="s">
        <v>102</v>
      </c>
      <c r="DR7" s="38">
        <v>8.5500000000000007</v>
      </c>
      <c r="DS7" s="38">
        <v>38.57</v>
      </c>
      <c r="DT7" s="38" t="s">
        <v>102</v>
      </c>
      <c r="DU7" s="38" t="s">
        <v>102</v>
      </c>
      <c r="DV7" s="38" t="s">
        <v>102</v>
      </c>
      <c r="DW7" s="38" t="s">
        <v>102</v>
      </c>
      <c r="DX7" s="38">
        <v>0</v>
      </c>
      <c r="DY7" s="38" t="s">
        <v>102</v>
      </c>
      <c r="DZ7" s="38" t="s">
        <v>102</v>
      </c>
      <c r="EA7" s="38" t="s">
        <v>102</v>
      </c>
      <c r="EB7" s="38" t="s">
        <v>102</v>
      </c>
      <c r="EC7" s="38">
        <v>2.41</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2021-01-27T00:27:04Z</cp:lastPrinted>
  <dcterms:created xsi:type="dcterms:W3CDTF">2020-12-04T02:25:45Z</dcterms:created>
  <dcterms:modified xsi:type="dcterms:W3CDTF">2021-03-29T01:50:20Z</dcterms:modified>
  <cp:category/>
</cp:coreProperties>
</file>