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44照会・調査等\R2年度\東京都\210129〆済　公営企業に係る経営比較分析表（令和元年度決算）の分析等について\回答\HP掲載用\"/>
    </mc:Choice>
  </mc:AlternateContent>
  <workbookProtection workbookAlgorithmName="SHA-512" workbookHashValue="I5WFHQWOg5lzVm9pRSOlxdNv9GfqEtb43JcbSZUy0MnGUctcXaOfiSnVUmsZTtyjFuPQFQxSLZ3KXMf9IqqLGQ==" workbookSaltValue="UAOqh4wA1FG66x2u6YkDNQ==" workbookSpinCount="100000" lockStructure="1"/>
  <bookViews>
    <workbookView xWindow="0" yWindow="0" windowWidth="18030" windowHeight="58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MH79" i="4" s="1"/>
  <c r="EQ7" i="5"/>
  <c r="EP7" i="5"/>
  <c r="EO7" i="5"/>
  <c r="EN7" i="5"/>
  <c r="EL7" i="5"/>
  <c r="HM80" i="4" s="1"/>
  <c r="EK7" i="5"/>
  <c r="GT80" i="4" s="1"/>
  <c r="EJ7" i="5"/>
  <c r="EI7" i="5"/>
  <c r="EH7" i="5"/>
  <c r="EG7" i="5"/>
  <c r="EF7" i="5"/>
  <c r="EE7" i="5"/>
  <c r="GA79" i="4" s="1"/>
  <c r="ED7" i="5"/>
  <c r="EC7" i="5"/>
  <c r="EA7" i="5"/>
  <c r="DZ7" i="5"/>
  <c r="DY7" i="5"/>
  <c r="DX7" i="5"/>
  <c r="DW7" i="5"/>
  <c r="DV7" i="5"/>
  <c r="DU7" i="5"/>
  <c r="DT7" i="5"/>
  <c r="DS7" i="5"/>
  <c r="AN79" i="4" s="1"/>
  <c r="DR7" i="5"/>
  <c r="U79" i="4" s="1"/>
  <c r="DP7" i="5"/>
  <c r="DO7" i="5"/>
  <c r="DN7" i="5"/>
  <c r="DM7" i="5"/>
  <c r="DL7" i="5"/>
  <c r="KF56" i="4" s="1"/>
  <c r="DK7" i="5"/>
  <c r="MN55" i="4" s="1"/>
  <c r="DJ7" i="5"/>
  <c r="DI7" i="5"/>
  <c r="DH7" i="5"/>
  <c r="DG7" i="5"/>
  <c r="DE7" i="5"/>
  <c r="IZ56" i="4" s="1"/>
  <c r="DD7" i="5"/>
  <c r="IK56" i="4" s="1"/>
  <c r="DC7" i="5"/>
  <c r="DB7" i="5"/>
  <c r="DA7" i="5"/>
  <c r="CZ7" i="5"/>
  <c r="CY7" i="5"/>
  <c r="CX7" i="5"/>
  <c r="HV55" i="4" s="1"/>
  <c r="CW7" i="5"/>
  <c r="CV7" i="5"/>
  <c r="CT7" i="5"/>
  <c r="CS7" i="5"/>
  <c r="CR7" i="5"/>
  <c r="CQ7" i="5"/>
  <c r="CP7" i="5"/>
  <c r="CO7" i="5"/>
  <c r="CN7" i="5"/>
  <c r="CM7" i="5"/>
  <c r="CL7" i="5"/>
  <c r="CK7" i="5"/>
  <c r="DD55" i="4" s="1"/>
  <c r="CI7" i="5"/>
  <c r="CH7" i="5"/>
  <c r="CG7" i="5"/>
  <c r="CF7" i="5"/>
  <c r="CE7" i="5"/>
  <c r="CD7" i="5"/>
  <c r="BX55" i="4" s="1"/>
  <c r="CC7" i="5"/>
  <c r="CB7" i="5"/>
  <c r="CA7" i="5"/>
  <c r="BZ7" i="5"/>
  <c r="BX7" i="5"/>
  <c r="MN34" i="4" s="1"/>
  <c r="BW7" i="5"/>
  <c r="LY34" i="4" s="1"/>
  <c r="BV7" i="5"/>
  <c r="BU7" i="5"/>
  <c r="BT7" i="5"/>
  <c r="BS7" i="5"/>
  <c r="BR7" i="5"/>
  <c r="BQ7" i="5"/>
  <c r="LJ33" i="4" s="1"/>
  <c r="BP7" i="5"/>
  <c r="BO7" i="5"/>
  <c r="BM7" i="5"/>
  <c r="BL7" i="5"/>
  <c r="BK7" i="5"/>
  <c r="HV34" i="4" s="1"/>
  <c r="BJ7" i="5"/>
  <c r="HG34" i="4" s="1"/>
  <c r="BI7" i="5"/>
  <c r="BH7" i="5"/>
  <c r="BG7" i="5"/>
  <c r="BF7" i="5"/>
  <c r="BE7" i="5"/>
  <c r="BD7" i="5"/>
  <c r="GR33" i="4" s="1"/>
  <c r="BB7" i="5"/>
  <c r="BA7" i="5"/>
  <c r="AZ7" i="5"/>
  <c r="AY7" i="5"/>
  <c r="AX7" i="5"/>
  <c r="AW7" i="5"/>
  <c r="FL33" i="4" s="1"/>
  <c r="AV7" i="5"/>
  <c r="AU7" i="5"/>
  <c r="AT7" i="5"/>
  <c r="AS7" i="5"/>
  <c r="AQ7" i="5"/>
  <c r="AP7" i="5"/>
  <c r="BI34" i="4" s="1"/>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ID10" i="4" s="1"/>
  <c r="AA6" i="5"/>
  <c r="Z6" i="5"/>
  <c r="Y6" i="5"/>
  <c r="X6" i="5"/>
  <c r="EG12" i="4" s="1"/>
  <c r="W6" i="5"/>
  <c r="V6" i="5"/>
  <c r="U6" i="5"/>
  <c r="T6" i="5"/>
  <c r="S6" i="5"/>
  <c r="R6" i="5"/>
  <c r="CN10" i="4" s="1"/>
  <c r="Q6" i="5"/>
  <c r="P6" i="5"/>
  <c r="B10" i="4" s="1"/>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B90" i="4"/>
  <c r="MH80" i="4"/>
  <c r="LO80" i="4"/>
  <c r="KV80" i="4"/>
  <c r="KC80" i="4"/>
  <c r="GA80" i="4"/>
  <c r="FH80" i="4"/>
  <c r="EO80" i="4"/>
  <c r="CS80" i="4"/>
  <c r="BZ80" i="4"/>
  <c r="BG80" i="4"/>
  <c r="AN80" i="4"/>
  <c r="U80" i="4"/>
  <c r="LO79" i="4"/>
  <c r="KV79" i="4"/>
  <c r="KC79" i="4"/>
  <c r="JJ79" i="4"/>
  <c r="HM79" i="4"/>
  <c r="GT79" i="4"/>
  <c r="FH79" i="4"/>
  <c r="EO79" i="4"/>
  <c r="CS79" i="4"/>
  <c r="BZ79" i="4"/>
  <c r="BG79" i="4"/>
  <c r="MN56" i="4"/>
  <c r="LY56" i="4"/>
  <c r="LJ56" i="4"/>
  <c r="KU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BI55" i="4"/>
  <c r="AT55" i="4"/>
  <c r="AE55" i="4"/>
  <c r="P55" i="4"/>
  <c r="LJ34" i="4"/>
  <c r="KU34" i="4"/>
  <c r="KF34" i="4"/>
  <c r="IZ34" i="4"/>
  <c r="IK34" i="4"/>
  <c r="GR34" i="4"/>
  <c r="FL34" i="4"/>
  <c r="EW34" i="4"/>
  <c r="EH34" i="4"/>
  <c r="DS34" i="4"/>
  <c r="DD34" i="4"/>
  <c r="BX34" i="4"/>
  <c r="AT34" i="4"/>
  <c r="AE34" i="4"/>
  <c r="P34" i="4"/>
  <c r="MN33" i="4"/>
  <c r="LY33" i="4"/>
  <c r="KU33" i="4"/>
  <c r="KF33" i="4"/>
  <c r="IZ33" i="4"/>
  <c r="IK33" i="4"/>
  <c r="HV33" i="4"/>
  <c r="HG33" i="4"/>
  <c r="EW33" i="4"/>
  <c r="EH33" i="4"/>
  <c r="DS33" i="4"/>
  <c r="DD33" i="4"/>
  <c r="BX33" i="4"/>
  <c r="AE33" i="4"/>
  <c r="P33" i="4"/>
  <c r="LP12" i="4"/>
  <c r="JW12" i="4"/>
  <c r="CN12" i="4"/>
  <c r="AU12" i="4"/>
  <c r="B12" i="4"/>
  <c r="FZ10" i="4"/>
  <c r="EG10" i="4"/>
  <c r="AU10" i="4"/>
  <c r="LP8" i="4"/>
  <c r="JW8" i="4"/>
  <c r="ID8" i="4"/>
  <c r="FZ8" i="4"/>
  <c r="EG8" i="4"/>
  <c r="B8" i="4"/>
  <c r="B6" i="4"/>
  <c r="MN54" i="4" l="1"/>
  <c r="MN32" i="4"/>
  <c r="MH78" i="4"/>
  <c r="IZ54" i="4"/>
  <c r="IZ32" i="4"/>
  <c r="HM78" i="4"/>
  <c r="FL32" i="4"/>
  <c r="FL54" i="4"/>
  <c r="BX32" i="4"/>
  <c r="CS78" i="4"/>
  <c r="BX54" i="4"/>
  <c r="C11" i="5"/>
  <c r="D11" i="5"/>
  <c r="E11" i="5"/>
  <c r="B11" i="5"/>
  <c r="KC78" i="4" l="1"/>
  <c r="HG54" i="4"/>
  <c r="HG32" i="4"/>
  <c r="FH78" i="4"/>
  <c r="DS54" i="4"/>
  <c r="DS32" i="4"/>
  <c r="AN78" i="4"/>
  <c r="AE54" i="4"/>
  <c r="AE32" i="4"/>
  <c r="KU32" i="4"/>
  <c r="KU54" i="4"/>
  <c r="BZ78" i="4"/>
  <c r="BI54" i="4"/>
  <c r="BI32" i="4"/>
  <c r="LY54" i="4"/>
  <c r="LY32" i="4"/>
  <c r="IK54" i="4"/>
  <c r="LO78" i="4"/>
  <c r="IK32" i="4"/>
  <c r="GT78" i="4"/>
  <c r="EW54" i="4"/>
  <c r="EW32" i="4"/>
  <c r="KF54" i="4"/>
  <c r="KF32" i="4"/>
  <c r="JJ78" i="4"/>
  <c r="GR54" i="4"/>
  <c r="GR32" i="4"/>
  <c r="DD54" i="4"/>
  <c r="DD32" i="4"/>
  <c r="P32" i="4"/>
  <c r="EO78" i="4"/>
  <c r="U78" i="4"/>
  <c r="P54" i="4"/>
  <c r="GA78" i="4"/>
  <c r="EH54" i="4"/>
  <c r="EH32" i="4"/>
  <c r="BG78" i="4"/>
  <c r="AT54" i="4"/>
  <c r="AT32" i="4"/>
  <c r="LJ54" i="4"/>
  <c r="LJ32" i="4"/>
  <c r="HV32" i="4"/>
  <c r="KV78" i="4"/>
  <c r="HV54" i="4"/>
</calcChain>
</file>

<file path=xl/sharedStrings.xml><?xml version="1.0" encoding="utf-8"?>
<sst xmlns="http://schemas.openxmlformats.org/spreadsheetml/2006/main" count="322" uniqueCount="192">
  <si>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</si>
  <si>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</si>
  <si>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</si>
  <si>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</si>
  <si>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</si>
  <si>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</si>
  <si>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</si>
  <si>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</si>
  <si>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</si>
  <si>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</si>
  <si>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</si>
  <si>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</si>
  <si>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</si>
  <si>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</si>
  <si>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</si>
  <si>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</si>
  <si>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</si>
  <si>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</si>
  <si>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</si>
  <si>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</si>
  <si>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</si>
  <si>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</si>
  <si>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</si>
  <si>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</si>
  <si>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</si>
  <si>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</si>
  <si>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</si>
  <si>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</si>
  <si>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</si>
  <si>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</si>
  <si>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</si>
  <si>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</si>
  <si>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</si>
  <si>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</si>
  <si>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</si>
  <si>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</si>
  <si>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</si>
  <si>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</si>
  <si>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</si>
  <si>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</si>
  <si>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</si>
  <si>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</si>
  <si>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</si>
  <si>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</si>
  <si>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</si>
  <si>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</si>
  <si>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</si>
  <si>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</si>
  <si>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</si>
  <si>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</si>
  <si>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</si>
  <si>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</si>
  <si>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</si>
  <si>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</si>
  <si>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</si>
  <si>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</si>
  <si>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</si>
  <si>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</si>
  <si>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</si>
  <si>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</si>
  <si>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</si>
  <si>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</si>
  <si>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</si>
  <si>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</si>
  <si>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</si>
  <si>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</si>
  <si>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</si>
  <si>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</si>
  <si>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</si>
  <si>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</si>
  <si>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</si>
  <si>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</si>
  <si>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</si>
  <si>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</si>
  <si>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</si>
  <si>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</si>
  <si>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</si>
  <si>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</si>
  <si>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</si>
  <si>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</si>
  <si>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</si>
  <si>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</si>
  <si>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</si>
  <si>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</si>
  <si>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</si>
  <si>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</si>
  <si>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</si>
  <si>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</si>
  <si>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</si>
  <si>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</si>
  <si>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</si>
  <si>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</si>
  <si>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</si>
  <si>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</si>
  <si>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</si>
  <si>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</si>
  <si>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</si>
  <si>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</si>
  <si>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</si>
  <si>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</si>
  <si>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</si>
  <si>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</si>
  <si>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</si>
  <si>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</si>
  <si>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</si>
  <si>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</si>
  <si>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</si>
  <si>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</si>
  <si>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</si>
  <si>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</si>
  <si>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</si>
  <si>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</si>
  <si>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</si>
  <si>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</si>
  <si>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</si>
  <si>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</si>
  <si>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</si>
  <si>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</si>
  <si>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</si>
  <si>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</si>
  <si>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</si>
  <si>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</si>
  <si>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</si>
  <si>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</si>
  <si>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</si>
  <si>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</si>
  <si>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</si>
  <si>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</si>
  <si>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</si>
  <si>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</si>
  <si>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</si>
  <si>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</si>
  <si>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</si>
  <si>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</si>
  <si>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</si>
  <si>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</si>
  <si>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</si>
  <si>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</si>
  <si>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</si>
  <si>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</si>
  <si>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</si>
  <si>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</si>
  <si>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</si>
  <si>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</si>
  <si>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</si>
  <si>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</si>
  <si>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</si>
  <si>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</si>
  <si>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</si>
  <si>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</si>
  <si>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</si>
  <si>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</si>
  <si>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</si>
  <si>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</si>
  <si>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</si>
  <si>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</si>
  <si>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</si>
  <si>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当該値(N-1)</t>
    <phoneticPr fontId="5"/>
  </si>
  <si>
    <t>当該値(N-3)</t>
    <phoneticPr fontId="5"/>
  </si>
  <si>
    <t>当該値(N-2)</t>
    <phoneticPr fontId="5"/>
  </si>
  <si>
    <t>当該値(N-1)</t>
    <phoneticPr fontId="5"/>
  </si>
  <si>
    <t>当該値(N-4)</t>
    <phoneticPr fontId="5"/>
  </si>
  <si>
    <t>当該値(N-3)</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</si>
  <si>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</si>
  <si>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</si>
  <si>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</si>
  <si>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</si>
  <si>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</si>
  <si>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</si>
  <si>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</si>
  <si>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</si>
  <si>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</si>
  <si>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</si>
  <si>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</si>
  <si>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</si>
  <si>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</si>
  <si>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</si>
  <si>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</si>
  <si>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</si>
  <si>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</si>
  <si>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</si>
  <si>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</si>
  <si>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</si>
  <si>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</si>
  <si>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</si>
  <si>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</si>
  <si>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</si>
  <si>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</si>
  <si>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地域の中核病院として幅広い年齢層の患者さんを診療している。中でも、在宅療養後方支援病院として、在宅患者の急性疾患に対して入院治療他、地域医療連携によりかかりつけ医の診療支援を実施している。また、周産期医療にも力を入れているため、それに伴い新生児の患者数が多いことが特徴である。
稲城市は高齢化が緩やかな方とされているが、高齢の患者も多くなってきており、昨年は80歳以上の患者が2割以上を占めている。</t>
    <rPh sb="154" eb="155">
      <t>ホウ</t>
    </rPh>
    <phoneticPr fontId="5"/>
  </si>
  <si>
    <t>新病院開設より20年が経過し、施設の損傷や設備の耐用年数経過が進んでいる。累積欠損金がある中では、器械備品の購入や大規模改修を行うことは難しい経営状況であると考えている。
そのため、計画的に施設・設備の点検や清掃を行い適切な管理を行い、病院機能の維持に努めている。また、通常業務時のほかにも災害拠点病院として災害時にも機能を発揮する使命があることから、引き続き施設・設備を常に健全な状態に保っていく。</t>
    <rPh sb="79" eb="80">
      <t>カンガ</t>
    </rPh>
    <phoneticPr fontId="5"/>
  </si>
  <si>
    <t>(1)費用の削減…「ﾍﾞﾝﾁﾏｰｸでの費用分析によるｺｽﾄ管理」・「医療機器購入にあたって医師を含んだ委員会での検討」を行い、費用削減に努めた。
(2)各指標分析…地域連携の強化により手術を要する患者の紹介が外科、整形外科等で増えている面もあるが、結果としては新型ｺﾛﾅｳｲﾙｽ感染症に伴う受診控え等により①経常収支比率が微減となった。また②医業収支比率も90％台となっている。その他、患者一人当たりの単価が高い、外科、整形外科が増えているため、⑥外来患者1人1日当たり収益が前年度比374円増加し、11,108円となった。なお⑦職員給与費対医業収益比率が高止まりしている要因は、施設基準申請のために常勤職員数を増やした結果、人件費の増に対し、収益の増が少ないことが要因である。今後は常勤職員を増やした分、非常勤職員の雇用整理を検討していく。</t>
    <rPh sb="118" eb="119">
      <t>メン</t>
    </rPh>
    <rPh sb="161" eb="163">
      <t>ビゲン</t>
    </rPh>
    <rPh sb="191" eb="192">
      <t>ホカ</t>
    </rPh>
    <rPh sb="224" eb="225">
      <t>ガイ</t>
    </rPh>
    <rPh sb="225" eb="226">
      <t>ライ</t>
    </rPh>
    <rPh sb="246" eb="248">
      <t>ゾウカ</t>
    </rPh>
    <rPh sb="286" eb="288">
      <t>ヨウイン</t>
    </rPh>
    <phoneticPr fontId="5"/>
  </si>
  <si>
    <t xml:space="preserve">「第三次稲城市立病院改革プラン」に基づき、健全な病院経営が継続的に行えるよう、中期的な見通しに基づいた経営を行っている。現在、診療報酬改定により、一般病棟入院基本料が再編・統合され当院は、急性期一般入院料１を、また新たな入退院支援加算１を速やかに対応し申請ができたため、入院患者一人当たりの単価が増えている。
しかしながら、令和元年度は、新型ｺﾛﾅｳｲﾙｽ感染症に伴う受診控え等により医業収支等は前年に比べ微減となった。今後も引き続き、医療材料費の削減や医療機器更新の時期を見合わせなどの経営努力により、医業収支比率や経常収支の改善につなげたい。一方、本院が開設から20年以上経過していることによる施設や医療機器等の修繕費の費用の増加が今後の課題である。
</t>
    <rPh sb="60" eb="62">
      <t>ゲンザイ</t>
    </rPh>
    <rPh sb="162" eb="164">
      <t>レイワ</t>
    </rPh>
    <rPh sb="164" eb="165">
      <t>ガン</t>
    </rPh>
    <rPh sb="169" eb="171">
      <t>シンガタ</t>
    </rPh>
    <rPh sb="178" eb="181">
      <t>カンセンショウ</t>
    </rPh>
    <rPh sb="182" eb="183">
      <t>トモナ</t>
    </rPh>
    <rPh sb="184" eb="187">
      <t>ジュシンビカ</t>
    </rPh>
    <rPh sb="188" eb="189">
      <t>トウ</t>
    </rPh>
    <rPh sb="192" eb="197">
      <t>イギョウシュウシトウ</t>
    </rPh>
    <rPh sb="198" eb="200">
      <t>ゼンネン</t>
    </rPh>
    <rPh sb="201" eb="202">
      <t>クラ</t>
    </rPh>
    <rPh sb="203" eb="205">
      <t>ビゲン</t>
    </rPh>
    <rPh sb="210" eb="212">
      <t>コンゴ</t>
    </rPh>
    <rPh sb="213" eb="214">
      <t>ヒ</t>
    </rPh>
    <rPh sb="215" eb="216">
      <t>ツヅ</t>
    </rPh>
    <rPh sb="286" eb="288">
      <t>イジョウ</t>
    </rPh>
    <rPh sb="318" eb="320">
      <t>コンゴ</t>
    </rPh>
    <rPh sb="321" eb="323">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</si>
</sst>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73.7</c:v>
                </c:pt>
                <c:pt idx="1">
                  <c:v>70.7</c:v>
                </c:pt>
                <c:pt idx="2">
                  <c:v>70.900000000000006</c:v>
                </c:pt>
                <c:pt idx="3">
                  <c:v>68.599999999999994</c:v>
                </c:pt>
                <c:pt idx="4">
                  <c:v>69.8</c:v>
                </c:pt>
              </c:numCache>
            </c:numRef>
          </c:val>
          <c:extLst>
            <c:ext xmlns:c16="http://schemas.microsoft.com/office/drawing/2014/chart" uri="{C3380CC4-5D6E-409C-BE32-E72D297353CC}">
              <c16:uniqueId val="{00000000-4B10-4494-A973-6CDB879B48A7}"/>
            </c:ext>
          </c:extLst>
        </c:ser>
        <c:dLbls>
          <c:showLegendKey val="0"/>
          <c:showVal val="0"/>
          <c:showCatName val="0"/>
          <c:showSerName val="0"/>
          <c:showPercent val="0"/>
          <c:showBubbleSize val="0"/>
        </c:dLbls>
        <c:gapWidth val="150"/>
        <c:axId val="191750144"/>
        <c:axId val="1917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B10-4494-A973-6CDB879B48A7}"/>
            </c:ext>
          </c:extLst>
        </c:ser>
        <c:dLbls>
          <c:showLegendKey val="0"/>
          <c:showVal val="0"/>
          <c:showCatName val="0"/>
          <c:showSerName val="0"/>
          <c:showPercent val="0"/>
          <c:showBubbleSize val="0"/>
        </c:dLbls>
        <c:marker val="1"/>
        <c:smooth val="0"/>
        <c:axId val="191750144"/>
        <c:axId val="191752064"/>
      </c:lineChart>
      <c:catAx>
        <c:axId val="191750144"/>
        <c:scaling>
          <c:orientation val="minMax"/>
        </c:scaling>
        <c:delete val="1"/>
        <c:axPos val="b"/>
        <c:numFmt formatCode="General" sourceLinked="1"/>
        <c:majorTickMark val="none"/>
        <c:minorTickMark val="none"/>
        <c:tickLblPos val="none"/>
        <c:crossAx val="191752064"/>
        <c:crosses val="autoZero"/>
        <c:auto val="1"/>
        <c:lblAlgn val="ctr"/>
        <c:lblOffset val="100"/>
        <c:noMultiLvlLbl val="1"/>
      </c:catAx>
      <c:valAx>
        <c:axId val="1917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7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10110</c:v>
                </c:pt>
                <c:pt idx="1">
                  <c:v>10232</c:v>
                </c:pt>
                <c:pt idx="2">
                  <c:v>10527</c:v>
                </c:pt>
                <c:pt idx="3">
                  <c:v>10734</c:v>
                </c:pt>
                <c:pt idx="4">
                  <c:v>11108</c:v>
                </c:pt>
              </c:numCache>
            </c:numRef>
          </c:val>
          <c:extLst>
            <c:ext xmlns:c16="http://schemas.microsoft.com/office/drawing/2014/chart" uri="{C3380CC4-5D6E-409C-BE32-E72D297353CC}">
              <c16:uniqueId val="{00000000-E2E3-40A8-9C18-61FECA8526CD}"/>
            </c:ext>
          </c:extLst>
        </c:ser>
        <c:dLbls>
          <c:showLegendKey val="0"/>
          <c:showVal val="0"/>
          <c:showCatName val="0"/>
          <c:showSerName val="0"/>
          <c:showPercent val="0"/>
          <c:showBubbleSize val="0"/>
        </c:dLbls>
        <c:gapWidth val="150"/>
        <c:axId val="221475584"/>
        <c:axId val="221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E2E3-40A8-9C18-61FECA8526CD}"/>
            </c:ext>
          </c:extLst>
        </c:ser>
        <c:dLbls>
          <c:showLegendKey val="0"/>
          <c:showVal val="0"/>
          <c:showCatName val="0"/>
          <c:showSerName val="0"/>
          <c:showPercent val="0"/>
          <c:showBubbleSize val="0"/>
        </c:dLbls>
        <c:marker val="1"/>
        <c:smooth val="0"/>
        <c:axId val="221475584"/>
        <c:axId val="221477504"/>
      </c:lineChart>
      <c:catAx>
        <c:axId val="221475584"/>
        <c:scaling>
          <c:orientation val="minMax"/>
        </c:scaling>
        <c:delete val="1"/>
        <c:axPos val="b"/>
        <c:numFmt formatCode="General" sourceLinked="1"/>
        <c:majorTickMark val="none"/>
        <c:minorTickMark val="none"/>
        <c:tickLblPos val="none"/>
        <c:crossAx val="221477504"/>
        <c:crosses val="autoZero"/>
        <c:auto val="1"/>
        <c:lblAlgn val="ctr"/>
        <c:lblOffset val="100"/>
        <c:noMultiLvlLbl val="1"/>
      </c:catAx>
      <c:valAx>
        <c:axId val="22147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4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46677</c:v>
                </c:pt>
                <c:pt idx="1">
                  <c:v>46691</c:v>
                </c:pt>
                <c:pt idx="2">
                  <c:v>47287</c:v>
                </c:pt>
                <c:pt idx="3">
                  <c:v>49186</c:v>
                </c:pt>
                <c:pt idx="4">
                  <c:v>48714</c:v>
                </c:pt>
              </c:numCache>
            </c:numRef>
          </c:val>
          <c:extLst>
            <c:ext xmlns:c16="http://schemas.microsoft.com/office/drawing/2014/chart" uri="{C3380CC4-5D6E-409C-BE32-E72D297353CC}">
              <c16:uniqueId val="{00000000-EC77-4DA3-B9FE-E7E9C3CD3EA8}"/>
            </c:ext>
          </c:extLst>
        </c:ser>
        <c:dLbls>
          <c:showLegendKey val="0"/>
          <c:showVal val="0"/>
          <c:showCatName val="0"/>
          <c:showSerName val="0"/>
          <c:showPercent val="0"/>
          <c:showBubbleSize val="0"/>
        </c:dLbls>
        <c:gapWidth val="150"/>
        <c:axId val="221860224"/>
        <c:axId val="2218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EC77-4DA3-B9FE-E7E9C3CD3EA8}"/>
            </c:ext>
          </c:extLst>
        </c:ser>
        <c:dLbls>
          <c:showLegendKey val="0"/>
          <c:showVal val="0"/>
          <c:showCatName val="0"/>
          <c:showSerName val="0"/>
          <c:showPercent val="0"/>
          <c:showBubbleSize val="0"/>
        </c:dLbls>
        <c:marker val="1"/>
        <c:smooth val="0"/>
        <c:axId val="221860224"/>
        <c:axId val="221862144"/>
      </c:lineChart>
      <c:catAx>
        <c:axId val="221860224"/>
        <c:scaling>
          <c:orientation val="minMax"/>
        </c:scaling>
        <c:delete val="1"/>
        <c:axPos val="b"/>
        <c:numFmt formatCode="General" sourceLinked="1"/>
        <c:majorTickMark val="none"/>
        <c:minorTickMark val="none"/>
        <c:tickLblPos val="none"/>
        <c:crossAx val="221862144"/>
        <c:crosses val="autoZero"/>
        <c:auto val="1"/>
        <c:lblAlgn val="ctr"/>
        <c:lblOffset val="100"/>
        <c:noMultiLvlLbl val="1"/>
      </c:catAx>
      <c:valAx>
        <c:axId val="22186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8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8.6</c:v>
                </c:pt>
                <c:pt idx="1">
                  <c:v>9.3000000000000007</c:v>
                </c:pt>
                <c:pt idx="2">
                  <c:v>9.4</c:v>
                </c:pt>
                <c:pt idx="3">
                  <c:v>8.1999999999999993</c:v>
                </c:pt>
                <c:pt idx="4">
                  <c:v>8.5</c:v>
                </c:pt>
              </c:numCache>
            </c:numRef>
          </c:val>
          <c:extLst>
            <c:ext xmlns:c16="http://schemas.microsoft.com/office/drawing/2014/chart" uri="{C3380CC4-5D6E-409C-BE32-E72D297353CC}">
              <c16:uniqueId val="{00000000-F024-44E2-978C-2979D74880B4}"/>
            </c:ext>
          </c:extLst>
        </c:ser>
        <c:dLbls>
          <c:showLegendKey val="0"/>
          <c:showVal val="0"/>
          <c:showCatName val="0"/>
          <c:showSerName val="0"/>
          <c:showPercent val="0"/>
          <c:showBubbleSize val="0"/>
        </c:dLbls>
        <c:gapWidth val="150"/>
        <c:axId val="215670784"/>
        <c:axId val="2156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F024-44E2-978C-2979D74880B4}"/>
            </c:ext>
          </c:extLst>
        </c:ser>
        <c:dLbls>
          <c:showLegendKey val="0"/>
          <c:showVal val="0"/>
          <c:showCatName val="0"/>
          <c:showSerName val="0"/>
          <c:showPercent val="0"/>
          <c:showBubbleSize val="0"/>
        </c:dLbls>
        <c:marker val="1"/>
        <c:smooth val="0"/>
        <c:axId val="215670784"/>
        <c:axId val="215672704"/>
      </c:lineChart>
      <c:catAx>
        <c:axId val="215670784"/>
        <c:scaling>
          <c:orientation val="minMax"/>
        </c:scaling>
        <c:delete val="1"/>
        <c:axPos val="b"/>
        <c:numFmt formatCode="General" sourceLinked="1"/>
        <c:majorTickMark val="none"/>
        <c:minorTickMark val="none"/>
        <c:tickLblPos val="none"/>
        <c:crossAx val="215672704"/>
        <c:crosses val="autoZero"/>
        <c:auto val="1"/>
        <c:lblAlgn val="ctr"/>
        <c:lblOffset val="100"/>
        <c:noMultiLvlLbl val="1"/>
      </c:catAx>
      <c:valAx>
        <c:axId val="21567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67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95.5</c:v>
                </c:pt>
                <c:pt idx="1">
                  <c:v>89.9</c:v>
                </c:pt>
                <c:pt idx="2">
                  <c:v>90.5</c:v>
                </c:pt>
                <c:pt idx="3">
                  <c:v>91</c:v>
                </c:pt>
                <c:pt idx="4">
                  <c:v>90.4</c:v>
                </c:pt>
              </c:numCache>
            </c:numRef>
          </c:val>
          <c:extLst>
            <c:ext xmlns:c16="http://schemas.microsoft.com/office/drawing/2014/chart" uri="{C3380CC4-5D6E-409C-BE32-E72D297353CC}">
              <c16:uniqueId val="{00000000-8BBE-4233-B2A0-5D4DE103863D}"/>
            </c:ext>
          </c:extLst>
        </c:ser>
        <c:dLbls>
          <c:showLegendKey val="0"/>
          <c:showVal val="0"/>
          <c:showCatName val="0"/>
          <c:showSerName val="0"/>
          <c:showPercent val="0"/>
          <c:showBubbleSize val="0"/>
        </c:dLbls>
        <c:gapWidth val="150"/>
        <c:axId val="215715200"/>
        <c:axId val="215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8BBE-4233-B2A0-5D4DE103863D}"/>
            </c:ext>
          </c:extLst>
        </c:ser>
        <c:dLbls>
          <c:showLegendKey val="0"/>
          <c:showVal val="0"/>
          <c:showCatName val="0"/>
          <c:showSerName val="0"/>
          <c:showPercent val="0"/>
          <c:showBubbleSize val="0"/>
        </c:dLbls>
        <c:marker val="1"/>
        <c:smooth val="0"/>
        <c:axId val="215715200"/>
        <c:axId val="215717376"/>
      </c:lineChart>
      <c:catAx>
        <c:axId val="215715200"/>
        <c:scaling>
          <c:orientation val="minMax"/>
        </c:scaling>
        <c:delete val="1"/>
        <c:axPos val="b"/>
        <c:numFmt formatCode="General" sourceLinked="1"/>
        <c:majorTickMark val="none"/>
        <c:minorTickMark val="none"/>
        <c:tickLblPos val="none"/>
        <c:crossAx val="215717376"/>
        <c:crosses val="autoZero"/>
        <c:auto val="1"/>
        <c:lblAlgn val="ctr"/>
        <c:lblOffset val="100"/>
        <c:noMultiLvlLbl val="1"/>
      </c:catAx>
      <c:valAx>
        <c:axId val="21571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71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105.6</c:v>
                </c:pt>
                <c:pt idx="1">
                  <c:v>99.9</c:v>
                </c:pt>
                <c:pt idx="2">
                  <c:v>100.1</c:v>
                </c:pt>
                <c:pt idx="3">
                  <c:v>101.3</c:v>
                </c:pt>
                <c:pt idx="4">
                  <c:v>100</c:v>
                </c:pt>
              </c:numCache>
            </c:numRef>
          </c:val>
          <c:extLst>
            <c:ext xmlns:c16="http://schemas.microsoft.com/office/drawing/2014/chart" uri="{C3380CC4-5D6E-409C-BE32-E72D297353CC}">
              <c16:uniqueId val="{00000000-AF34-4CAA-B2FB-B6072D936D51}"/>
            </c:ext>
          </c:extLst>
        </c:ser>
        <c:dLbls>
          <c:showLegendKey val="0"/>
          <c:showVal val="0"/>
          <c:showCatName val="0"/>
          <c:showSerName val="0"/>
          <c:showPercent val="0"/>
          <c:showBubbleSize val="0"/>
        </c:dLbls>
        <c:gapWidth val="150"/>
        <c:axId val="215757568"/>
        <c:axId val="2157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F34-4CAA-B2FB-B6072D936D51}"/>
            </c:ext>
          </c:extLst>
        </c:ser>
        <c:dLbls>
          <c:showLegendKey val="0"/>
          <c:showVal val="0"/>
          <c:showCatName val="0"/>
          <c:showSerName val="0"/>
          <c:showPercent val="0"/>
          <c:showBubbleSize val="0"/>
        </c:dLbls>
        <c:marker val="1"/>
        <c:smooth val="0"/>
        <c:axId val="215757568"/>
        <c:axId val="215759488"/>
      </c:lineChart>
      <c:catAx>
        <c:axId val="215757568"/>
        <c:scaling>
          <c:orientation val="minMax"/>
        </c:scaling>
        <c:delete val="1"/>
        <c:axPos val="b"/>
        <c:numFmt formatCode="General" sourceLinked="1"/>
        <c:majorTickMark val="none"/>
        <c:minorTickMark val="none"/>
        <c:tickLblPos val="none"/>
        <c:crossAx val="215759488"/>
        <c:crosses val="autoZero"/>
        <c:auto val="1"/>
        <c:lblAlgn val="ctr"/>
        <c:lblOffset val="100"/>
        <c:noMultiLvlLbl val="1"/>
      </c:catAx>
      <c:valAx>
        <c:axId val="2157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57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c:v>
                </c:pt>
                <c:pt idx="1">
                  <c:v>60.9</c:v>
                </c:pt>
                <c:pt idx="2">
                  <c:v>63.2</c:v>
                </c:pt>
                <c:pt idx="3">
                  <c:v>65</c:v>
                </c:pt>
                <c:pt idx="4">
                  <c:v>66.400000000000006</c:v>
                </c:pt>
              </c:numCache>
            </c:numRef>
          </c:val>
          <c:extLst>
            <c:ext xmlns:c16="http://schemas.microsoft.com/office/drawing/2014/chart" uri="{C3380CC4-5D6E-409C-BE32-E72D297353CC}">
              <c16:uniqueId val="{00000000-34B2-4DB1-8B41-739C23634C21}"/>
            </c:ext>
          </c:extLst>
        </c:ser>
        <c:dLbls>
          <c:showLegendKey val="0"/>
          <c:showVal val="0"/>
          <c:showCatName val="0"/>
          <c:showSerName val="0"/>
          <c:showPercent val="0"/>
          <c:showBubbleSize val="0"/>
        </c:dLbls>
        <c:gapWidth val="150"/>
        <c:axId val="215798528"/>
        <c:axId val="2158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4B2-4DB1-8B41-739C23634C21}"/>
            </c:ext>
          </c:extLst>
        </c:ser>
        <c:dLbls>
          <c:showLegendKey val="0"/>
          <c:showVal val="0"/>
          <c:showCatName val="0"/>
          <c:showSerName val="0"/>
          <c:showPercent val="0"/>
          <c:showBubbleSize val="0"/>
        </c:dLbls>
        <c:marker val="1"/>
        <c:smooth val="0"/>
        <c:axId val="215798528"/>
        <c:axId val="215800448"/>
      </c:lineChart>
      <c:catAx>
        <c:axId val="215798528"/>
        <c:scaling>
          <c:orientation val="minMax"/>
        </c:scaling>
        <c:delete val="1"/>
        <c:axPos val="b"/>
        <c:numFmt formatCode="General" sourceLinked="1"/>
        <c:majorTickMark val="none"/>
        <c:minorTickMark val="none"/>
        <c:tickLblPos val="none"/>
        <c:crossAx val="215800448"/>
        <c:crosses val="autoZero"/>
        <c:auto val="1"/>
        <c:lblAlgn val="ctr"/>
        <c:lblOffset val="100"/>
        <c:noMultiLvlLbl val="1"/>
      </c:catAx>
      <c:valAx>
        <c:axId val="21580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7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73.8</c:v>
                </c:pt>
                <c:pt idx="1">
                  <c:v>78.8</c:v>
                </c:pt>
                <c:pt idx="2">
                  <c:v>82.3</c:v>
                </c:pt>
                <c:pt idx="3">
                  <c:v>83.3</c:v>
                </c:pt>
                <c:pt idx="4">
                  <c:v>83.7</c:v>
                </c:pt>
              </c:numCache>
            </c:numRef>
          </c:val>
          <c:extLst>
            <c:ext xmlns:c16="http://schemas.microsoft.com/office/drawing/2014/chart" uri="{C3380CC4-5D6E-409C-BE32-E72D297353CC}">
              <c16:uniqueId val="{00000000-EF20-4F16-B66E-1D795D7C4981}"/>
            </c:ext>
          </c:extLst>
        </c:ser>
        <c:dLbls>
          <c:showLegendKey val="0"/>
          <c:showVal val="0"/>
          <c:showCatName val="0"/>
          <c:showSerName val="0"/>
          <c:showPercent val="0"/>
          <c:showBubbleSize val="0"/>
        </c:dLbls>
        <c:gapWidth val="150"/>
        <c:axId val="221294976"/>
        <c:axId val="2212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F20-4F16-B66E-1D795D7C4981}"/>
            </c:ext>
          </c:extLst>
        </c:ser>
        <c:dLbls>
          <c:showLegendKey val="0"/>
          <c:showVal val="0"/>
          <c:showCatName val="0"/>
          <c:showSerName val="0"/>
          <c:showPercent val="0"/>
          <c:showBubbleSize val="0"/>
        </c:dLbls>
        <c:marker val="1"/>
        <c:smooth val="0"/>
        <c:axId val="221294976"/>
        <c:axId val="221296896"/>
      </c:lineChart>
      <c:catAx>
        <c:axId val="221294976"/>
        <c:scaling>
          <c:orientation val="minMax"/>
        </c:scaling>
        <c:delete val="1"/>
        <c:axPos val="b"/>
        <c:numFmt formatCode="General" sourceLinked="1"/>
        <c:majorTickMark val="none"/>
        <c:minorTickMark val="none"/>
        <c:tickLblPos val="none"/>
        <c:crossAx val="221296896"/>
        <c:crosses val="autoZero"/>
        <c:auto val="1"/>
        <c:lblAlgn val="ctr"/>
        <c:lblOffset val="100"/>
        <c:noMultiLvlLbl val="1"/>
      </c:catAx>
      <c:valAx>
        <c:axId val="22129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53912469</c:v>
                </c:pt>
                <c:pt idx="1">
                  <c:v>54187517</c:v>
                </c:pt>
                <c:pt idx="2">
                  <c:v>54169866</c:v>
                </c:pt>
                <c:pt idx="3">
                  <c:v>54115262</c:v>
                </c:pt>
                <c:pt idx="4">
                  <c:v>54082679</c:v>
                </c:pt>
              </c:numCache>
            </c:numRef>
          </c:val>
          <c:extLst>
            <c:ext xmlns:c16="http://schemas.microsoft.com/office/drawing/2014/chart" uri="{C3380CC4-5D6E-409C-BE32-E72D297353CC}">
              <c16:uniqueId val="{00000000-F356-4175-AD95-D263499D7894}"/>
            </c:ext>
          </c:extLst>
        </c:ser>
        <c:dLbls>
          <c:showLegendKey val="0"/>
          <c:showVal val="0"/>
          <c:showCatName val="0"/>
          <c:showSerName val="0"/>
          <c:showPercent val="0"/>
          <c:showBubbleSize val="0"/>
        </c:dLbls>
        <c:gapWidth val="150"/>
        <c:axId val="221346048"/>
        <c:axId val="221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356-4175-AD95-D263499D7894}"/>
            </c:ext>
          </c:extLst>
        </c:ser>
        <c:dLbls>
          <c:showLegendKey val="0"/>
          <c:showVal val="0"/>
          <c:showCatName val="0"/>
          <c:showSerName val="0"/>
          <c:showPercent val="0"/>
          <c:showBubbleSize val="0"/>
        </c:dLbls>
        <c:marker val="1"/>
        <c:smooth val="0"/>
        <c:axId val="221346048"/>
        <c:axId val="221348224"/>
      </c:lineChart>
      <c:catAx>
        <c:axId val="221346048"/>
        <c:scaling>
          <c:orientation val="minMax"/>
        </c:scaling>
        <c:delete val="1"/>
        <c:axPos val="b"/>
        <c:numFmt formatCode="General" sourceLinked="1"/>
        <c:majorTickMark val="none"/>
        <c:minorTickMark val="none"/>
        <c:tickLblPos val="none"/>
        <c:crossAx val="221348224"/>
        <c:crosses val="autoZero"/>
        <c:auto val="1"/>
        <c:lblAlgn val="ctr"/>
        <c:lblOffset val="100"/>
        <c:noMultiLvlLbl val="1"/>
      </c:catAx>
      <c:valAx>
        <c:axId val="22134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3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16.7</c:v>
                </c:pt>
                <c:pt idx="2">
                  <c:v>16.8</c:v>
                </c:pt>
                <c:pt idx="3">
                  <c:v>16.2</c:v>
                </c:pt>
                <c:pt idx="4">
                  <c:v>16.5</c:v>
                </c:pt>
              </c:numCache>
            </c:numRef>
          </c:val>
          <c:extLst>
            <c:ext xmlns:c16="http://schemas.microsoft.com/office/drawing/2014/chart" uri="{C3380CC4-5D6E-409C-BE32-E72D297353CC}">
              <c16:uniqueId val="{00000000-1DFA-40F2-BCDC-B28711A526C0}"/>
            </c:ext>
          </c:extLst>
        </c:ser>
        <c:dLbls>
          <c:showLegendKey val="0"/>
          <c:showVal val="0"/>
          <c:showCatName val="0"/>
          <c:showSerName val="0"/>
          <c:showPercent val="0"/>
          <c:showBubbleSize val="0"/>
        </c:dLbls>
        <c:gapWidth val="150"/>
        <c:axId val="221378048"/>
        <c:axId val="2213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1DFA-40F2-BCDC-B28711A526C0}"/>
            </c:ext>
          </c:extLst>
        </c:ser>
        <c:dLbls>
          <c:showLegendKey val="0"/>
          <c:showVal val="0"/>
          <c:showCatName val="0"/>
          <c:showSerName val="0"/>
          <c:showPercent val="0"/>
          <c:showBubbleSize val="0"/>
        </c:dLbls>
        <c:marker val="1"/>
        <c:smooth val="0"/>
        <c:axId val="221378048"/>
        <c:axId val="221379968"/>
      </c:lineChart>
      <c:catAx>
        <c:axId val="221378048"/>
        <c:scaling>
          <c:orientation val="minMax"/>
        </c:scaling>
        <c:delete val="1"/>
        <c:axPos val="b"/>
        <c:numFmt formatCode="General" sourceLinked="1"/>
        <c:majorTickMark val="none"/>
        <c:minorTickMark val="none"/>
        <c:tickLblPos val="none"/>
        <c:crossAx val="221379968"/>
        <c:crosses val="autoZero"/>
        <c:auto val="1"/>
        <c:lblAlgn val="ctr"/>
        <c:lblOffset val="100"/>
        <c:noMultiLvlLbl val="1"/>
      </c:catAx>
      <c:valAx>
        <c:axId val="2213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7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56.2</c:v>
                </c:pt>
                <c:pt idx="1">
                  <c:v>63</c:v>
                </c:pt>
                <c:pt idx="2">
                  <c:v>62.7</c:v>
                </c:pt>
                <c:pt idx="3">
                  <c:v>63.5</c:v>
                </c:pt>
                <c:pt idx="4">
                  <c:v>64.2</c:v>
                </c:pt>
              </c:numCache>
            </c:numRef>
          </c:val>
          <c:extLst>
            <c:ext xmlns:c16="http://schemas.microsoft.com/office/drawing/2014/chart" uri="{C3380CC4-5D6E-409C-BE32-E72D297353CC}">
              <c16:uniqueId val="{00000000-A901-4CF3-9ACF-D84B5917D1AF}"/>
            </c:ext>
          </c:extLst>
        </c:ser>
        <c:dLbls>
          <c:showLegendKey val="0"/>
          <c:showVal val="0"/>
          <c:showCatName val="0"/>
          <c:showSerName val="0"/>
          <c:showPercent val="0"/>
          <c:showBubbleSize val="0"/>
        </c:dLbls>
        <c:gapWidth val="150"/>
        <c:axId val="221422720"/>
        <c:axId val="2214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A901-4CF3-9ACF-D84B5917D1AF}"/>
            </c:ext>
          </c:extLst>
        </c:ser>
        <c:dLbls>
          <c:showLegendKey val="0"/>
          <c:showVal val="0"/>
          <c:showCatName val="0"/>
          <c:showSerName val="0"/>
          <c:showPercent val="0"/>
          <c:showBubbleSize val="0"/>
        </c:dLbls>
        <c:marker val="1"/>
        <c:smooth val="0"/>
        <c:axId val="221422720"/>
        <c:axId val="221424640"/>
      </c:lineChart>
      <c:catAx>
        <c:axId val="221422720"/>
        <c:scaling>
          <c:orientation val="minMax"/>
        </c:scaling>
        <c:delete val="1"/>
        <c:axPos val="b"/>
        <c:numFmt formatCode="General" sourceLinked="1"/>
        <c:majorTickMark val="none"/>
        <c:minorTickMark val="none"/>
        <c:tickLblPos val="none"/>
        <c:crossAx val="221424640"/>
        <c:crosses val="autoZero"/>
        <c:auto val="1"/>
        <c:lblAlgn val="ctr"/>
        <c:lblOffset val="100"/>
        <c:noMultiLvlLbl val="1"/>
      </c:catAx>
      <c:valAx>
        <c:axId val="22142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2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90" zoomScaleNormal="9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1" t="str">
        <f>データ!H6</f>
        <v>東京都稲城市　市立病院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6" t="s">
        <v>9</v>
      </c>
      <c r="NK7" s="7"/>
      <c r="NL7" s="7"/>
      <c r="NM7" s="7"/>
      <c r="NN7" s="7"/>
      <c r="NO7" s="7"/>
      <c r="NP7" s="7"/>
      <c r="NQ7" s="7"/>
      <c r="NR7" s="7"/>
      <c r="NS7" s="7"/>
      <c r="NT7" s="7"/>
      <c r="NU7" s="7"/>
      <c r="NV7" s="7"/>
      <c r="NW7" s="8"/>
      <c r="NX7" s="3"/>
    </row>
    <row r="8" spans="1:388" ht="18.75" customHeight="1" x14ac:dyDescent="0.15">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200床以上～300床未満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その他</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データ!Y6</f>
        <v>290</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28" t="s">
        <v>10</v>
      </c>
      <c r="NK8" s="129"/>
      <c r="NL8" s="9" t="s">
        <v>11</v>
      </c>
      <c r="NM8" s="10"/>
      <c r="NN8" s="10"/>
      <c r="NO8" s="10"/>
      <c r="NP8" s="10"/>
      <c r="NQ8" s="10"/>
      <c r="NR8" s="10"/>
      <c r="NS8" s="10"/>
      <c r="NT8" s="10"/>
      <c r="NU8" s="10"/>
      <c r="NV8" s="10"/>
      <c r="NW8" s="11"/>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26" t="s">
        <v>20</v>
      </c>
      <c r="NK9" s="127"/>
      <c r="NL9" s="12" t="s">
        <v>21</v>
      </c>
      <c r="NM9" s="13"/>
      <c r="NN9" s="13"/>
      <c r="NO9" s="13"/>
      <c r="NP9" s="13"/>
      <c r="NQ9" s="13"/>
      <c r="NR9" s="13"/>
      <c r="NS9" s="13"/>
      <c r="NT9" s="13"/>
      <c r="NU9" s="14"/>
      <c r="NV9" s="14"/>
      <c r="NW9" s="15"/>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18</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透 未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災</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290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1" t="s">
        <v>22</v>
      </c>
      <c r="NK10" s="122"/>
      <c r="NL10" s="16" t="s">
        <v>23</v>
      </c>
      <c r="NM10" s="17"/>
      <c r="NN10" s="17"/>
      <c r="NO10" s="17"/>
      <c r="NP10" s="17"/>
      <c r="NQ10" s="17"/>
      <c r="NR10" s="17"/>
      <c r="NS10" s="17"/>
      <c r="NT10" s="17"/>
      <c r="NU10" s="17"/>
      <c r="NV10" s="17"/>
      <c r="NW10" s="18"/>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19"/>
      <c r="NJ11" s="3"/>
      <c r="NK11" s="3"/>
      <c r="NL11" s="3"/>
      <c r="NM11" s="3"/>
      <c r="NN11" s="3"/>
      <c r="NO11" s="3"/>
      <c r="NP11" s="3"/>
      <c r="NQ11" s="3"/>
      <c r="NR11" s="3"/>
      <c r="NS11" s="3"/>
      <c r="NT11" s="3"/>
      <c r="NU11" s="3"/>
      <c r="NV11" s="3"/>
      <c r="NW11" s="3"/>
      <c r="NX11" s="3"/>
    </row>
    <row r="12" spans="1:388" ht="18.75" customHeight="1" x14ac:dyDescent="0.15">
      <c r="A12" s="2"/>
      <c r="B12" s="107">
        <f>データ!U6</f>
        <v>91540</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22057</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７：１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07">
        <f>データ!AE6</f>
        <v>290</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290</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19"/>
      <c r="NJ12" s="3"/>
      <c r="NK12" s="3"/>
      <c r="NL12" s="3"/>
      <c r="NM12" s="3"/>
      <c r="NN12" s="3"/>
      <c r="NO12" s="3"/>
      <c r="NP12" s="3"/>
      <c r="NQ12" s="3"/>
      <c r="NR12" s="3"/>
      <c r="NS12" s="3"/>
      <c r="NT12" s="3"/>
      <c r="NU12" s="3"/>
      <c r="NV12" s="3"/>
      <c r="NW12" s="3"/>
      <c r="NX12" s="3"/>
    </row>
    <row r="13" spans="1:388" ht="17.25" customHeight="1" x14ac:dyDescent="0.2">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x14ac:dyDescent="0.15">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38</v>
      </c>
      <c r="NK18" s="100"/>
      <c r="NL18" s="100"/>
      <c r="NM18" s="103" t="s">
        <v>39</v>
      </c>
      <c r="NN18" s="104"/>
      <c r="NO18" s="99" t="s">
        <v>38</v>
      </c>
      <c r="NP18" s="100"/>
      <c r="NQ18" s="100"/>
      <c r="NR18" s="103" t="s">
        <v>39</v>
      </c>
      <c r="NS18" s="104"/>
      <c r="NT18" s="99" t="s">
        <v>38</v>
      </c>
      <c r="NU18" s="100"/>
      <c r="NV18" s="100"/>
      <c r="NW18" s="103" t="s">
        <v>39</v>
      </c>
      <c r="NX18" s="104"/>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188</v>
      </c>
      <c r="NK22" s="141"/>
      <c r="NL22" s="141"/>
      <c r="NM22" s="141"/>
      <c r="NN22" s="141"/>
      <c r="NO22" s="141"/>
      <c r="NP22" s="141"/>
      <c r="NQ22" s="141"/>
      <c r="NR22" s="141"/>
      <c r="NS22" s="141"/>
      <c r="NT22" s="141"/>
      <c r="NU22" s="141"/>
      <c r="NV22" s="141"/>
      <c r="NW22" s="141"/>
      <c r="NX22" s="142"/>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x14ac:dyDescent="0.15">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x14ac:dyDescent="0.15">
      <c r="A33" s="2"/>
      <c r="B33" s="25"/>
      <c r="D33" s="5"/>
      <c r="E33" s="5"/>
      <c r="F33" s="5"/>
      <c r="G33" s="90" t="s">
        <v>56</v>
      </c>
      <c r="H33" s="90"/>
      <c r="I33" s="90"/>
      <c r="J33" s="90"/>
      <c r="K33" s="90"/>
      <c r="L33" s="90"/>
      <c r="M33" s="90"/>
      <c r="N33" s="90"/>
      <c r="O33" s="90"/>
      <c r="P33" s="85">
        <f>データ!AH7</f>
        <v>105.6</v>
      </c>
      <c r="Q33" s="86"/>
      <c r="R33" s="86"/>
      <c r="S33" s="86"/>
      <c r="T33" s="86"/>
      <c r="U33" s="86"/>
      <c r="V33" s="86"/>
      <c r="W33" s="86"/>
      <c r="X33" s="86"/>
      <c r="Y33" s="86"/>
      <c r="Z33" s="86"/>
      <c r="AA33" s="86"/>
      <c r="AB33" s="86"/>
      <c r="AC33" s="86"/>
      <c r="AD33" s="87"/>
      <c r="AE33" s="85">
        <f>データ!AI7</f>
        <v>99.9</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101.3</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95.5</v>
      </c>
      <c r="DE33" s="86"/>
      <c r="DF33" s="86"/>
      <c r="DG33" s="86"/>
      <c r="DH33" s="86"/>
      <c r="DI33" s="86"/>
      <c r="DJ33" s="86"/>
      <c r="DK33" s="86"/>
      <c r="DL33" s="86"/>
      <c r="DM33" s="86"/>
      <c r="DN33" s="86"/>
      <c r="DO33" s="86"/>
      <c r="DP33" s="86"/>
      <c r="DQ33" s="86"/>
      <c r="DR33" s="87"/>
      <c r="DS33" s="85">
        <f>データ!AT7</f>
        <v>89.9</v>
      </c>
      <c r="DT33" s="86"/>
      <c r="DU33" s="86"/>
      <c r="DV33" s="86"/>
      <c r="DW33" s="86"/>
      <c r="DX33" s="86"/>
      <c r="DY33" s="86"/>
      <c r="DZ33" s="86"/>
      <c r="EA33" s="86"/>
      <c r="EB33" s="86"/>
      <c r="EC33" s="86"/>
      <c r="ED33" s="86"/>
      <c r="EE33" s="86"/>
      <c r="EF33" s="86"/>
      <c r="EG33" s="87"/>
      <c r="EH33" s="85">
        <f>データ!AU7</f>
        <v>90.5</v>
      </c>
      <c r="EI33" s="86"/>
      <c r="EJ33" s="86"/>
      <c r="EK33" s="86"/>
      <c r="EL33" s="86"/>
      <c r="EM33" s="86"/>
      <c r="EN33" s="86"/>
      <c r="EO33" s="86"/>
      <c r="EP33" s="86"/>
      <c r="EQ33" s="86"/>
      <c r="ER33" s="86"/>
      <c r="ES33" s="86"/>
      <c r="ET33" s="86"/>
      <c r="EU33" s="86"/>
      <c r="EV33" s="87"/>
      <c r="EW33" s="85">
        <f>データ!AV7</f>
        <v>91</v>
      </c>
      <c r="EX33" s="86"/>
      <c r="EY33" s="86"/>
      <c r="EZ33" s="86"/>
      <c r="FA33" s="86"/>
      <c r="FB33" s="86"/>
      <c r="FC33" s="86"/>
      <c r="FD33" s="86"/>
      <c r="FE33" s="86"/>
      <c r="FF33" s="86"/>
      <c r="FG33" s="86"/>
      <c r="FH33" s="86"/>
      <c r="FI33" s="86"/>
      <c r="FJ33" s="86"/>
      <c r="FK33" s="87"/>
      <c r="FL33" s="85">
        <f>データ!AW7</f>
        <v>90.4</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8.6</v>
      </c>
      <c r="GS33" s="86"/>
      <c r="GT33" s="86"/>
      <c r="GU33" s="86"/>
      <c r="GV33" s="86"/>
      <c r="GW33" s="86"/>
      <c r="GX33" s="86"/>
      <c r="GY33" s="86"/>
      <c r="GZ33" s="86"/>
      <c r="HA33" s="86"/>
      <c r="HB33" s="86"/>
      <c r="HC33" s="86"/>
      <c r="HD33" s="86"/>
      <c r="HE33" s="86"/>
      <c r="HF33" s="87"/>
      <c r="HG33" s="85">
        <f>データ!BE7</f>
        <v>9.3000000000000007</v>
      </c>
      <c r="HH33" s="86"/>
      <c r="HI33" s="86"/>
      <c r="HJ33" s="86"/>
      <c r="HK33" s="86"/>
      <c r="HL33" s="86"/>
      <c r="HM33" s="86"/>
      <c r="HN33" s="86"/>
      <c r="HO33" s="86"/>
      <c r="HP33" s="86"/>
      <c r="HQ33" s="86"/>
      <c r="HR33" s="86"/>
      <c r="HS33" s="86"/>
      <c r="HT33" s="86"/>
      <c r="HU33" s="87"/>
      <c r="HV33" s="85">
        <f>データ!BF7</f>
        <v>9.4</v>
      </c>
      <c r="HW33" s="86"/>
      <c r="HX33" s="86"/>
      <c r="HY33" s="86"/>
      <c r="HZ33" s="86"/>
      <c r="IA33" s="86"/>
      <c r="IB33" s="86"/>
      <c r="IC33" s="86"/>
      <c r="ID33" s="86"/>
      <c r="IE33" s="86"/>
      <c r="IF33" s="86"/>
      <c r="IG33" s="86"/>
      <c r="IH33" s="86"/>
      <c r="II33" s="86"/>
      <c r="IJ33" s="87"/>
      <c r="IK33" s="85">
        <f>データ!BG7</f>
        <v>8.1999999999999993</v>
      </c>
      <c r="IL33" s="86"/>
      <c r="IM33" s="86"/>
      <c r="IN33" s="86"/>
      <c r="IO33" s="86"/>
      <c r="IP33" s="86"/>
      <c r="IQ33" s="86"/>
      <c r="IR33" s="86"/>
      <c r="IS33" s="86"/>
      <c r="IT33" s="86"/>
      <c r="IU33" s="86"/>
      <c r="IV33" s="86"/>
      <c r="IW33" s="86"/>
      <c r="IX33" s="86"/>
      <c r="IY33" s="87"/>
      <c r="IZ33" s="85">
        <f>データ!BH7</f>
        <v>8.5</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73.7</v>
      </c>
      <c r="KG33" s="86"/>
      <c r="KH33" s="86"/>
      <c r="KI33" s="86"/>
      <c r="KJ33" s="86"/>
      <c r="KK33" s="86"/>
      <c r="KL33" s="86"/>
      <c r="KM33" s="86"/>
      <c r="KN33" s="86"/>
      <c r="KO33" s="86"/>
      <c r="KP33" s="86"/>
      <c r="KQ33" s="86"/>
      <c r="KR33" s="86"/>
      <c r="KS33" s="86"/>
      <c r="KT33" s="87"/>
      <c r="KU33" s="85">
        <f>データ!BP7</f>
        <v>70.7</v>
      </c>
      <c r="KV33" s="86"/>
      <c r="KW33" s="86"/>
      <c r="KX33" s="86"/>
      <c r="KY33" s="86"/>
      <c r="KZ33" s="86"/>
      <c r="LA33" s="86"/>
      <c r="LB33" s="86"/>
      <c r="LC33" s="86"/>
      <c r="LD33" s="86"/>
      <c r="LE33" s="86"/>
      <c r="LF33" s="86"/>
      <c r="LG33" s="86"/>
      <c r="LH33" s="86"/>
      <c r="LI33" s="87"/>
      <c r="LJ33" s="85">
        <f>データ!BQ7</f>
        <v>70.900000000000006</v>
      </c>
      <c r="LK33" s="86"/>
      <c r="LL33" s="86"/>
      <c r="LM33" s="86"/>
      <c r="LN33" s="86"/>
      <c r="LO33" s="86"/>
      <c r="LP33" s="86"/>
      <c r="LQ33" s="86"/>
      <c r="LR33" s="86"/>
      <c r="LS33" s="86"/>
      <c r="LT33" s="86"/>
      <c r="LU33" s="86"/>
      <c r="LV33" s="86"/>
      <c r="LW33" s="86"/>
      <c r="LX33" s="87"/>
      <c r="LY33" s="85">
        <f>データ!BR7</f>
        <v>68.599999999999994</v>
      </c>
      <c r="LZ33" s="86"/>
      <c r="MA33" s="86"/>
      <c r="MB33" s="86"/>
      <c r="MC33" s="86"/>
      <c r="MD33" s="86"/>
      <c r="ME33" s="86"/>
      <c r="MF33" s="86"/>
      <c r="MG33" s="86"/>
      <c r="MH33" s="86"/>
      <c r="MI33" s="86"/>
      <c r="MJ33" s="86"/>
      <c r="MK33" s="86"/>
      <c r="ML33" s="86"/>
      <c r="MM33" s="87"/>
      <c r="MN33" s="85">
        <f>データ!BS7</f>
        <v>69.8</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x14ac:dyDescent="0.15">
      <c r="A34" s="2"/>
      <c r="B34" s="25"/>
      <c r="D34" s="5"/>
      <c r="E34" s="5"/>
      <c r="F34" s="5"/>
      <c r="G34" s="90" t="s">
        <v>58</v>
      </c>
      <c r="H34" s="90"/>
      <c r="I34" s="90"/>
      <c r="J34" s="90"/>
      <c r="K34" s="90"/>
      <c r="L34" s="90"/>
      <c r="M34" s="90"/>
      <c r="N34" s="90"/>
      <c r="O34" s="90"/>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190</v>
      </c>
      <c r="NK39" s="158"/>
      <c r="NL39" s="158"/>
      <c r="NM39" s="158"/>
      <c r="NN39" s="158"/>
      <c r="NO39" s="158"/>
      <c r="NP39" s="158"/>
      <c r="NQ39" s="158"/>
      <c r="NR39" s="158"/>
      <c r="NS39" s="158"/>
      <c r="NT39" s="158"/>
      <c r="NU39" s="158"/>
      <c r="NV39" s="158"/>
      <c r="NW39" s="158"/>
      <c r="NX39" s="15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x14ac:dyDescent="0.15">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43" t="s">
        <v>189</v>
      </c>
      <c r="NK54" s="144"/>
      <c r="NL54" s="144"/>
      <c r="NM54" s="144"/>
      <c r="NN54" s="144"/>
      <c r="NO54" s="144"/>
      <c r="NP54" s="144"/>
      <c r="NQ54" s="144"/>
      <c r="NR54" s="144"/>
      <c r="NS54" s="144"/>
      <c r="NT54" s="144"/>
      <c r="NU54" s="144"/>
      <c r="NV54" s="144"/>
      <c r="NW54" s="144"/>
      <c r="NX54" s="145"/>
    </row>
    <row r="55" spans="1:393" ht="13.5" customHeight="1" x14ac:dyDescent="0.15">
      <c r="A55" s="2"/>
      <c r="B55" s="25"/>
      <c r="C55" s="5"/>
      <c r="D55" s="5"/>
      <c r="E55" s="5"/>
      <c r="F55" s="5"/>
      <c r="G55" s="90" t="s">
        <v>56</v>
      </c>
      <c r="H55" s="90"/>
      <c r="I55" s="90"/>
      <c r="J55" s="90"/>
      <c r="K55" s="90"/>
      <c r="L55" s="90"/>
      <c r="M55" s="90"/>
      <c r="N55" s="90"/>
      <c r="O55" s="90"/>
      <c r="P55" s="91">
        <f>データ!BZ7</f>
        <v>46677</v>
      </c>
      <c r="Q55" s="92"/>
      <c r="R55" s="92"/>
      <c r="S55" s="92"/>
      <c r="T55" s="92"/>
      <c r="U55" s="92"/>
      <c r="V55" s="92"/>
      <c r="W55" s="92"/>
      <c r="X55" s="92"/>
      <c r="Y55" s="92"/>
      <c r="Z55" s="92"/>
      <c r="AA55" s="92"/>
      <c r="AB55" s="92"/>
      <c r="AC55" s="92"/>
      <c r="AD55" s="93"/>
      <c r="AE55" s="91">
        <f>データ!CA7</f>
        <v>46691</v>
      </c>
      <c r="AF55" s="92"/>
      <c r="AG55" s="92"/>
      <c r="AH55" s="92"/>
      <c r="AI55" s="92"/>
      <c r="AJ55" s="92"/>
      <c r="AK55" s="92"/>
      <c r="AL55" s="92"/>
      <c r="AM55" s="92"/>
      <c r="AN55" s="92"/>
      <c r="AO55" s="92"/>
      <c r="AP55" s="92"/>
      <c r="AQ55" s="92"/>
      <c r="AR55" s="92"/>
      <c r="AS55" s="93"/>
      <c r="AT55" s="91">
        <f>データ!CB7</f>
        <v>47287</v>
      </c>
      <c r="AU55" s="92"/>
      <c r="AV55" s="92"/>
      <c r="AW55" s="92"/>
      <c r="AX55" s="92"/>
      <c r="AY55" s="92"/>
      <c r="AZ55" s="92"/>
      <c r="BA55" s="92"/>
      <c r="BB55" s="92"/>
      <c r="BC55" s="92"/>
      <c r="BD55" s="92"/>
      <c r="BE55" s="92"/>
      <c r="BF55" s="92"/>
      <c r="BG55" s="92"/>
      <c r="BH55" s="93"/>
      <c r="BI55" s="91">
        <f>データ!CC7</f>
        <v>49186</v>
      </c>
      <c r="BJ55" s="92"/>
      <c r="BK55" s="92"/>
      <c r="BL55" s="92"/>
      <c r="BM55" s="92"/>
      <c r="BN55" s="92"/>
      <c r="BO55" s="92"/>
      <c r="BP55" s="92"/>
      <c r="BQ55" s="92"/>
      <c r="BR55" s="92"/>
      <c r="BS55" s="92"/>
      <c r="BT55" s="92"/>
      <c r="BU55" s="92"/>
      <c r="BV55" s="92"/>
      <c r="BW55" s="93"/>
      <c r="BX55" s="91">
        <f>データ!CD7</f>
        <v>48714</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10110</v>
      </c>
      <c r="DE55" s="92"/>
      <c r="DF55" s="92"/>
      <c r="DG55" s="92"/>
      <c r="DH55" s="92"/>
      <c r="DI55" s="92"/>
      <c r="DJ55" s="92"/>
      <c r="DK55" s="92"/>
      <c r="DL55" s="92"/>
      <c r="DM55" s="92"/>
      <c r="DN55" s="92"/>
      <c r="DO55" s="92"/>
      <c r="DP55" s="92"/>
      <c r="DQ55" s="92"/>
      <c r="DR55" s="93"/>
      <c r="DS55" s="91">
        <f>データ!CL7</f>
        <v>10232</v>
      </c>
      <c r="DT55" s="92"/>
      <c r="DU55" s="92"/>
      <c r="DV55" s="92"/>
      <c r="DW55" s="92"/>
      <c r="DX55" s="92"/>
      <c r="DY55" s="92"/>
      <c r="DZ55" s="92"/>
      <c r="EA55" s="92"/>
      <c r="EB55" s="92"/>
      <c r="EC55" s="92"/>
      <c r="ED55" s="92"/>
      <c r="EE55" s="92"/>
      <c r="EF55" s="92"/>
      <c r="EG55" s="93"/>
      <c r="EH55" s="91">
        <f>データ!CM7</f>
        <v>10527</v>
      </c>
      <c r="EI55" s="92"/>
      <c r="EJ55" s="92"/>
      <c r="EK55" s="92"/>
      <c r="EL55" s="92"/>
      <c r="EM55" s="92"/>
      <c r="EN55" s="92"/>
      <c r="EO55" s="92"/>
      <c r="EP55" s="92"/>
      <c r="EQ55" s="92"/>
      <c r="ER55" s="92"/>
      <c r="ES55" s="92"/>
      <c r="ET55" s="92"/>
      <c r="EU55" s="92"/>
      <c r="EV55" s="93"/>
      <c r="EW55" s="91">
        <f>データ!CN7</f>
        <v>10734</v>
      </c>
      <c r="EX55" s="92"/>
      <c r="EY55" s="92"/>
      <c r="EZ55" s="92"/>
      <c r="FA55" s="92"/>
      <c r="FB55" s="92"/>
      <c r="FC55" s="92"/>
      <c r="FD55" s="92"/>
      <c r="FE55" s="92"/>
      <c r="FF55" s="92"/>
      <c r="FG55" s="92"/>
      <c r="FH55" s="92"/>
      <c r="FI55" s="92"/>
      <c r="FJ55" s="92"/>
      <c r="FK55" s="93"/>
      <c r="FL55" s="91">
        <f>データ!CO7</f>
        <v>11108</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56.2</v>
      </c>
      <c r="GS55" s="86"/>
      <c r="GT55" s="86"/>
      <c r="GU55" s="86"/>
      <c r="GV55" s="86"/>
      <c r="GW55" s="86"/>
      <c r="GX55" s="86"/>
      <c r="GY55" s="86"/>
      <c r="GZ55" s="86"/>
      <c r="HA55" s="86"/>
      <c r="HB55" s="86"/>
      <c r="HC55" s="86"/>
      <c r="HD55" s="86"/>
      <c r="HE55" s="86"/>
      <c r="HF55" s="87"/>
      <c r="HG55" s="85">
        <f>データ!CW7</f>
        <v>63</v>
      </c>
      <c r="HH55" s="86"/>
      <c r="HI55" s="86"/>
      <c r="HJ55" s="86"/>
      <c r="HK55" s="86"/>
      <c r="HL55" s="86"/>
      <c r="HM55" s="86"/>
      <c r="HN55" s="86"/>
      <c r="HO55" s="86"/>
      <c r="HP55" s="86"/>
      <c r="HQ55" s="86"/>
      <c r="HR55" s="86"/>
      <c r="HS55" s="86"/>
      <c r="HT55" s="86"/>
      <c r="HU55" s="87"/>
      <c r="HV55" s="85">
        <f>データ!CX7</f>
        <v>62.7</v>
      </c>
      <c r="HW55" s="86"/>
      <c r="HX55" s="86"/>
      <c r="HY55" s="86"/>
      <c r="HZ55" s="86"/>
      <c r="IA55" s="86"/>
      <c r="IB55" s="86"/>
      <c r="IC55" s="86"/>
      <c r="ID55" s="86"/>
      <c r="IE55" s="86"/>
      <c r="IF55" s="86"/>
      <c r="IG55" s="86"/>
      <c r="IH55" s="86"/>
      <c r="II55" s="86"/>
      <c r="IJ55" s="87"/>
      <c r="IK55" s="85">
        <f>データ!CY7</f>
        <v>63.5</v>
      </c>
      <c r="IL55" s="86"/>
      <c r="IM55" s="86"/>
      <c r="IN55" s="86"/>
      <c r="IO55" s="86"/>
      <c r="IP55" s="86"/>
      <c r="IQ55" s="86"/>
      <c r="IR55" s="86"/>
      <c r="IS55" s="86"/>
      <c r="IT55" s="86"/>
      <c r="IU55" s="86"/>
      <c r="IV55" s="86"/>
      <c r="IW55" s="86"/>
      <c r="IX55" s="86"/>
      <c r="IY55" s="87"/>
      <c r="IZ55" s="85">
        <f>データ!CZ7</f>
        <v>64.2</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16.399999999999999</v>
      </c>
      <c r="KG55" s="86"/>
      <c r="KH55" s="86"/>
      <c r="KI55" s="86"/>
      <c r="KJ55" s="86"/>
      <c r="KK55" s="86"/>
      <c r="KL55" s="86"/>
      <c r="KM55" s="86"/>
      <c r="KN55" s="86"/>
      <c r="KO55" s="86"/>
      <c r="KP55" s="86"/>
      <c r="KQ55" s="86"/>
      <c r="KR55" s="86"/>
      <c r="KS55" s="86"/>
      <c r="KT55" s="87"/>
      <c r="KU55" s="85">
        <f>データ!DH7</f>
        <v>16.7</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16.2</v>
      </c>
      <c r="LZ55" s="86"/>
      <c r="MA55" s="86"/>
      <c r="MB55" s="86"/>
      <c r="MC55" s="86"/>
      <c r="MD55" s="86"/>
      <c r="ME55" s="86"/>
      <c r="MF55" s="86"/>
      <c r="MG55" s="86"/>
      <c r="MH55" s="86"/>
      <c r="MI55" s="86"/>
      <c r="MJ55" s="86"/>
      <c r="MK55" s="86"/>
      <c r="ML55" s="86"/>
      <c r="MM55" s="87"/>
      <c r="MN55" s="85">
        <f>データ!DK7</f>
        <v>16.5</v>
      </c>
      <c r="MO55" s="86"/>
      <c r="MP55" s="86"/>
      <c r="MQ55" s="86"/>
      <c r="MR55" s="86"/>
      <c r="MS55" s="86"/>
      <c r="MT55" s="86"/>
      <c r="MU55" s="86"/>
      <c r="MV55" s="86"/>
      <c r="MW55" s="86"/>
      <c r="MX55" s="86"/>
      <c r="MY55" s="86"/>
      <c r="MZ55" s="86"/>
      <c r="NA55" s="86"/>
      <c r="NB55" s="87"/>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25"/>
      <c r="C56" s="5"/>
      <c r="D56" s="5"/>
      <c r="E56" s="5"/>
      <c r="F56" s="5"/>
      <c r="G56" s="90" t="s">
        <v>58</v>
      </c>
      <c r="H56" s="90"/>
      <c r="I56" s="90"/>
      <c r="J56" s="90"/>
      <c r="K56" s="90"/>
      <c r="L56" s="90"/>
      <c r="M56" s="90"/>
      <c r="N56" s="90"/>
      <c r="O56" s="90"/>
      <c r="P56" s="91">
        <f>データ!CE7</f>
        <v>45085</v>
      </c>
      <c r="Q56" s="92"/>
      <c r="R56" s="92"/>
      <c r="S56" s="92"/>
      <c r="T56" s="92"/>
      <c r="U56" s="92"/>
      <c r="V56" s="92"/>
      <c r="W56" s="92"/>
      <c r="X56" s="92"/>
      <c r="Y56" s="92"/>
      <c r="Z56" s="92"/>
      <c r="AA56" s="92"/>
      <c r="AB56" s="92"/>
      <c r="AC56" s="92"/>
      <c r="AD56" s="93"/>
      <c r="AE56" s="91">
        <f>データ!CF7</f>
        <v>44825</v>
      </c>
      <c r="AF56" s="92"/>
      <c r="AG56" s="92"/>
      <c r="AH56" s="92"/>
      <c r="AI56" s="92"/>
      <c r="AJ56" s="92"/>
      <c r="AK56" s="92"/>
      <c r="AL56" s="92"/>
      <c r="AM56" s="92"/>
      <c r="AN56" s="92"/>
      <c r="AO56" s="92"/>
      <c r="AP56" s="92"/>
      <c r="AQ56" s="92"/>
      <c r="AR56" s="92"/>
      <c r="AS56" s="93"/>
      <c r="AT56" s="91">
        <f>データ!CG7</f>
        <v>45494</v>
      </c>
      <c r="AU56" s="92"/>
      <c r="AV56" s="92"/>
      <c r="AW56" s="92"/>
      <c r="AX56" s="92"/>
      <c r="AY56" s="92"/>
      <c r="AZ56" s="92"/>
      <c r="BA56" s="92"/>
      <c r="BB56" s="92"/>
      <c r="BC56" s="92"/>
      <c r="BD56" s="92"/>
      <c r="BE56" s="92"/>
      <c r="BF56" s="92"/>
      <c r="BG56" s="92"/>
      <c r="BH56" s="93"/>
      <c r="BI56" s="91">
        <f>データ!CH7</f>
        <v>47924</v>
      </c>
      <c r="BJ56" s="92"/>
      <c r="BK56" s="92"/>
      <c r="BL56" s="92"/>
      <c r="BM56" s="92"/>
      <c r="BN56" s="92"/>
      <c r="BO56" s="92"/>
      <c r="BP56" s="92"/>
      <c r="BQ56" s="92"/>
      <c r="BR56" s="92"/>
      <c r="BS56" s="92"/>
      <c r="BT56" s="92"/>
      <c r="BU56" s="92"/>
      <c r="BV56" s="92"/>
      <c r="BW56" s="93"/>
      <c r="BX56" s="91">
        <f>データ!CI7</f>
        <v>48807</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11881</v>
      </c>
      <c r="DE56" s="92"/>
      <c r="DF56" s="92"/>
      <c r="DG56" s="92"/>
      <c r="DH56" s="92"/>
      <c r="DI56" s="92"/>
      <c r="DJ56" s="92"/>
      <c r="DK56" s="92"/>
      <c r="DL56" s="92"/>
      <c r="DM56" s="92"/>
      <c r="DN56" s="92"/>
      <c r="DO56" s="92"/>
      <c r="DP56" s="92"/>
      <c r="DQ56" s="92"/>
      <c r="DR56" s="93"/>
      <c r="DS56" s="91">
        <f>データ!CQ7</f>
        <v>12023</v>
      </c>
      <c r="DT56" s="92"/>
      <c r="DU56" s="92"/>
      <c r="DV56" s="92"/>
      <c r="DW56" s="92"/>
      <c r="DX56" s="92"/>
      <c r="DY56" s="92"/>
      <c r="DZ56" s="92"/>
      <c r="EA56" s="92"/>
      <c r="EB56" s="92"/>
      <c r="EC56" s="92"/>
      <c r="ED56" s="92"/>
      <c r="EE56" s="92"/>
      <c r="EF56" s="92"/>
      <c r="EG56" s="93"/>
      <c r="EH56" s="91">
        <f>データ!CR7</f>
        <v>12309</v>
      </c>
      <c r="EI56" s="92"/>
      <c r="EJ56" s="92"/>
      <c r="EK56" s="92"/>
      <c r="EL56" s="92"/>
      <c r="EM56" s="92"/>
      <c r="EN56" s="92"/>
      <c r="EO56" s="92"/>
      <c r="EP56" s="92"/>
      <c r="EQ56" s="92"/>
      <c r="ER56" s="92"/>
      <c r="ES56" s="92"/>
      <c r="ET56" s="92"/>
      <c r="EU56" s="92"/>
      <c r="EV56" s="93"/>
      <c r="EW56" s="91">
        <f>データ!CS7</f>
        <v>12502</v>
      </c>
      <c r="EX56" s="92"/>
      <c r="EY56" s="92"/>
      <c r="EZ56" s="92"/>
      <c r="FA56" s="92"/>
      <c r="FB56" s="92"/>
      <c r="FC56" s="92"/>
      <c r="FD56" s="92"/>
      <c r="FE56" s="92"/>
      <c r="FF56" s="92"/>
      <c r="FG56" s="92"/>
      <c r="FH56" s="92"/>
      <c r="FI56" s="92"/>
      <c r="FJ56" s="92"/>
      <c r="FK56" s="93"/>
      <c r="FL56" s="91">
        <f>データ!CT7</f>
        <v>12970</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3" t="s">
        <v>191</v>
      </c>
      <c r="NK70" s="164"/>
      <c r="NL70" s="164"/>
      <c r="NM70" s="164"/>
      <c r="NN70" s="164"/>
      <c r="NO70" s="164"/>
      <c r="NP70" s="164"/>
      <c r="NQ70" s="164"/>
      <c r="NR70" s="164"/>
      <c r="NS70" s="164"/>
      <c r="NT70" s="164"/>
      <c r="NU70" s="164"/>
      <c r="NV70" s="164"/>
      <c r="NW70" s="164"/>
      <c r="NX70" s="16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3"/>
      <c r="NK71" s="164"/>
      <c r="NL71" s="164"/>
      <c r="NM71" s="164"/>
      <c r="NN71" s="164"/>
      <c r="NO71" s="164"/>
      <c r="NP71" s="164"/>
      <c r="NQ71" s="164"/>
      <c r="NR71" s="164"/>
      <c r="NS71" s="164"/>
      <c r="NT71" s="164"/>
      <c r="NU71" s="164"/>
      <c r="NV71" s="164"/>
      <c r="NW71" s="164"/>
      <c r="NX71" s="16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3"/>
      <c r="NK72" s="164"/>
      <c r="NL72" s="164"/>
      <c r="NM72" s="164"/>
      <c r="NN72" s="164"/>
      <c r="NO72" s="164"/>
      <c r="NP72" s="164"/>
      <c r="NQ72" s="164"/>
      <c r="NR72" s="164"/>
      <c r="NS72" s="164"/>
      <c r="NT72" s="164"/>
      <c r="NU72" s="164"/>
      <c r="NV72" s="164"/>
      <c r="NW72" s="164"/>
      <c r="NX72" s="16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3"/>
      <c r="NK78" s="164"/>
      <c r="NL78" s="164"/>
      <c r="NM78" s="164"/>
      <c r="NN78" s="164"/>
      <c r="NO78" s="164"/>
      <c r="NP78" s="164"/>
      <c r="NQ78" s="164"/>
      <c r="NR78" s="164"/>
      <c r="NS78" s="164"/>
      <c r="NT78" s="164"/>
      <c r="NU78" s="164"/>
      <c r="NV78" s="164"/>
      <c r="NW78" s="164"/>
      <c r="NX78" s="165"/>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58</v>
      </c>
      <c r="V79" s="80"/>
      <c r="W79" s="80"/>
      <c r="X79" s="80"/>
      <c r="Y79" s="80"/>
      <c r="Z79" s="80"/>
      <c r="AA79" s="80"/>
      <c r="AB79" s="80"/>
      <c r="AC79" s="80"/>
      <c r="AD79" s="80"/>
      <c r="AE79" s="80"/>
      <c r="AF79" s="80"/>
      <c r="AG79" s="80"/>
      <c r="AH79" s="80"/>
      <c r="AI79" s="80"/>
      <c r="AJ79" s="80"/>
      <c r="AK79" s="80"/>
      <c r="AL79" s="80"/>
      <c r="AM79" s="80"/>
      <c r="AN79" s="80">
        <f>データ!DS7</f>
        <v>60.9</v>
      </c>
      <c r="AO79" s="80"/>
      <c r="AP79" s="80"/>
      <c r="AQ79" s="80"/>
      <c r="AR79" s="80"/>
      <c r="AS79" s="80"/>
      <c r="AT79" s="80"/>
      <c r="AU79" s="80"/>
      <c r="AV79" s="80"/>
      <c r="AW79" s="80"/>
      <c r="AX79" s="80"/>
      <c r="AY79" s="80"/>
      <c r="AZ79" s="80"/>
      <c r="BA79" s="80"/>
      <c r="BB79" s="80"/>
      <c r="BC79" s="80"/>
      <c r="BD79" s="80"/>
      <c r="BE79" s="80"/>
      <c r="BF79" s="80"/>
      <c r="BG79" s="80">
        <f>データ!DT7</f>
        <v>63.2</v>
      </c>
      <c r="BH79" s="80"/>
      <c r="BI79" s="80"/>
      <c r="BJ79" s="80"/>
      <c r="BK79" s="80"/>
      <c r="BL79" s="80"/>
      <c r="BM79" s="80"/>
      <c r="BN79" s="80"/>
      <c r="BO79" s="80"/>
      <c r="BP79" s="80"/>
      <c r="BQ79" s="80"/>
      <c r="BR79" s="80"/>
      <c r="BS79" s="80"/>
      <c r="BT79" s="80"/>
      <c r="BU79" s="80"/>
      <c r="BV79" s="80"/>
      <c r="BW79" s="80"/>
      <c r="BX79" s="80"/>
      <c r="BY79" s="80"/>
      <c r="BZ79" s="80">
        <f>データ!DU7</f>
        <v>65</v>
      </c>
      <c r="CA79" s="80"/>
      <c r="CB79" s="80"/>
      <c r="CC79" s="80"/>
      <c r="CD79" s="80"/>
      <c r="CE79" s="80"/>
      <c r="CF79" s="80"/>
      <c r="CG79" s="80"/>
      <c r="CH79" s="80"/>
      <c r="CI79" s="80"/>
      <c r="CJ79" s="80"/>
      <c r="CK79" s="80"/>
      <c r="CL79" s="80"/>
      <c r="CM79" s="80"/>
      <c r="CN79" s="80"/>
      <c r="CO79" s="80"/>
      <c r="CP79" s="80"/>
      <c r="CQ79" s="80"/>
      <c r="CR79" s="80"/>
      <c r="CS79" s="80">
        <f>データ!DV7</f>
        <v>66.400000000000006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73.8</v>
      </c>
      <c r="EP79" s="80"/>
      <c r="EQ79" s="80"/>
      <c r="ER79" s="80"/>
      <c r="ES79" s="80"/>
      <c r="ET79" s="80"/>
      <c r="EU79" s="80"/>
      <c r="EV79" s="80"/>
      <c r="EW79" s="80"/>
      <c r="EX79" s="80"/>
      <c r="EY79" s="80"/>
      <c r="EZ79" s="80"/>
      <c r="FA79" s="80"/>
      <c r="FB79" s="80"/>
      <c r="FC79" s="80"/>
      <c r="FD79" s="80"/>
      <c r="FE79" s="80"/>
      <c r="FF79" s="80"/>
      <c r="FG79" s="80"/>
      <c r="FH79" s="80">
        <f>データ!ED7</f>
        <v>78.8</v>
      </c>
      <c r="FI79" s="80"/>
      <c r="FJ79" s="80"/>
      <c r="FK79" s="80"/>
      <c r="FL79" s="80"/>
      <c r="FM79" s="80"/>
      <c r="FN79" s="80"/>
      <c r="FO79" s="80"/>
      <c r="FP79" s="80"/>
      <c r="FQ79" s="80"/>
      <c r="FR79" s="80"/>
      <c r="FS79" s="80"/>
      <c r="FT79" s="80"/>
      <c r="FU79" s="80"/>
      <c r="FV79" s="80"/>
      <c r="FW79" s="80"/>
      <c r="FX79" s="80"/>
      <c r="FY79" s="80"/>
      <c r="FZ79" s="80"/>
      <c r="GA79" s="80">
        <f>データ!EE7</f>
        <v>82.3</v>
      </c>
      <c r="GB79" s="80"/>
      <c r="GC79" s="80"/>
      <c r="GD79" s="80"/>
      <c r="GE79" s="80"/>
      <c r="GF79" s="80"/>
      <c r="GG79" s="80"/>
      <c r="GH79" s="80"/>
      <c r="GI79" s="80"/>
      <c r="GJ79" s="80"/>
      <c r="GK79" s="80"/>
      <c r="GL79" s="80"/>
      <c r="GM79" s="80"/>
      <c r="GN79" s="80"/>
      <c r="GO79" s="80"/>
      <c r="GP79" s="80"/>
      <c r="GQ79" s="80"/>
      <c r="GR79" s="80"/>
      <c r="GS79" s="80"/>
      <c r="GT79" s="80">
        <f>データ!EF7</f>
        <v>83.3</v>
      </c>
      <c r="GU79" s="80"/>
      <c r="GV79" s="80"/>
      <c r="GW79" s="80"/>
      <c r="GX79" s="80"/>
      <c r="GY79" s="80"/>
      <c r="GZ79" s="80"/>
      <c r="HA79" s="80"/>
      <c r="HB79" s="80"/>
      <c r="HC79" s="80"/>
      <c r="HD79" s="80"/>
      <c r="HE79" s="80"/>
      <c r="HF79" s="80"/>
      <c r="HG79" s="80"/>
      <c r="HH79" s="80"/>
      <c r="HI79" s="80"/>
      <c r="HJ79" s="80"/>
      <c r="HK79" s="80"/>
      <c r="HL79" s="80"/>
      <c r="HM79" s="80">
        <f>データ!EG7</f>
        <v>83.7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53912469</v>
      </c>
      <c r="JK79" s="79"/>
      <c r="JL79" s="79"/>
      <c r="JM79" s="79"/>
      <c r="JN79" s="79"/>
      <c r="JO79" s="79"/>
      <c r="JP79" s="79"/>
      <c r="JQ79" s="79"/>
      <c r="JR79" s="79"/>
      <c r="JS79" s="79"/>
      <c r="JT79" s="79"/>
      <c r="JU79" s="79"/>
      <c r="JV79" s="79"/>
      <c r="JW79" s="79"/>
      <c r="JX79" s="79"/>
      <c r="JY79" s="79"/>
      <c r="JZ79" s="79"/>
      <c r="KA79" s="79"/>
      <c r="KB79" s="79"/>
      <c r="KC79" s="79">
        <f>データ!EO7</f>
        <v>54187517</v>
      </c>
      <c r="KD79" s="79"/>
      <c r="KE79" s="79"/>
      <c r="KF79" s="79"/>
      <c r="KG79" s="79"/>
      <c r="KH79" s="79"/>
      <c r="KI79" s="79"/>
      <c r="KJ79" s="79"/>
      <c r="KK79" s="79"/>
      <c r="KL79" s="79"/>
      <c r="KM79" s="79"/>
      <c r="KN79" s="79"/>
      <c r="KO79" s="79"/>
      <c r="KP79" s="79"/>
      <c r="KQ79" s="79"/>
      <c r="KR79" s="79"/>
      <c r="KS79" s="79"/>
      <c r="KT79" s="79"/>
      <c r="KU79" s="79"/>
      <c r="KV79" s="79">
        <f>データ!EP7</f>
        <v>54169866</v>
      </c>
      <c r="KW79" s="79"/>
      <c r="KX79" s="79"/>
      <c r="KY79" s="79"/>
      <c r="KZ79" s="79"/>
      <c r="LA79" s="79"/>
      <c r="LB79" s="79"/>
      <c r="LC79" s="79"/>
      <c r="LD79" s="79"/>
      <c r="LE79" s="79"/>
      <c r="LF79" s="79"/>
      <c r="LG79" s="79"/>
      <c r="LH79" s="79"/>
      <c r="LI79" s="79"/>
      <c r="LJ79" s="79"/>
      <c r="LK79" s="79"/>
      <c r="LL79" s="79"/>
      <c r="LM79" s="79"/>
      <c r="LN79" s="79"/>
      <c r="LO79" s="79">
        <f>データ!EQ7</f>
        <v>54115262</v>
      </c>
      <c r="LP79" s="79"/>
      <c r="LQ79" s="79"/>
      <c r="LR79" s="79"/>
      <c r="LS79" s="79"/>
      <c r="LT79" s="79"/>
      <c r="LU79" s="79"/>
      <c r="LV79" s="79"/>
      <c r="LW79" s="79"/>
      <c r="LX79" s="79"/>
      <c r="LY79" s="79"/>
      <c r="LZ79" s="79"/>
      <c r="MA79" s="79"/>
      <c r="MB79" s="79"/>
      <c r="MC79" s="79"/>
      <c r="MD79" s="79"/>
      <c r="ME79" s="79"/>
      <c r="MF79" s="79"/>
      <c r="MG79" s="79"/>
      <c r="MH79" s="79">
        <f>データ!ER7</f>
        <v>54082679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3"/>
      <c r="NK79" s="164"/>
      <c r="NL79" s="164"/>
      <c r="NM79" s="164"/>
      <c r="NN79" s="164"/>
      <c r="NO79" s="164"/>
      <c r="NP79" s="164"/>
      <c r="NQ79" s="164"/>
      <c r="NR79" s="164"/>
      <c r="NS79" s="164"/>
      <c r="NT79" s="164"/>
      <c r="NU79" s="164"/>
      <c r="NV79" s="164"/>
      <c r="NW79" s="164"/>
      <c r="NX79" s="165"/>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3"/>
      <c r="NK80" s="164"/>
      <c r="NL80" s="164"/>
      <c r="NM80" s="164"/>
      <c r="NN80" s="164"/>
      <c r="NO80" s="164"/>
      <c r="NP80" s="164"/>
      <c r="NQ80" s="164"/>
      <c r="NR80" s="164"/>
      <c r="NS80" s="164"/>
      <c r="NT80" s="164"/>
      <c r="NU80" s="164"/>
      <c r="NV80" s="164"/>
      <c r="NW80" s="164"/>
      <c r="NX80" s="16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3"/>
      <c r="NK81" s="164"/>
      <c r="NL81" s="164"/>
      <c r="NM81" s="164"/>
      <c r="NN81" s="164"/>
      <c r="NO81" s="164"/>
      <c r="NP81" s="164"/>
      <c r="NQ81" s="164"/>
      <c r="NR81" s="164"/>
      <c r="NS81" s="164"/>
      <c r="NT81" s="164"/>
      <c r="NU81" s="164"/>
      <c r="NV81" s="164"/>
      <c r="NW81" s="164"/>
      <c r="NX81" s="16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6"/>
      <c r="NK84" s="167"/>
      <c r="NL84" s="167"/>
      <c r="NM84" s="167"/>
      <c r="NN84" s="167"/>
      <c r="NO84" s="167"/>
      <c r="NP84" s="167"/>
      <c r="NQ84" s="167"/>
      <c r="NR84" s="167"/>
      <c r="NS84" s="167"/>
      <c r="NT84" s="167"/>
      <c r="NU84" s="167"/>
      <c r="NV84" s="167"/>
      <c r="NW84" s="167"/>
      <c r="NX84" s="168"/>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wcVJUGuvIKvt9O2qAcHQhCPDeE73kLwBL14sDH9pqHbrLL5NgoPulJ7D57kWuNy0XKKucDE/oWZev+uLLJvww==" saltValue="nZzyfBcXnCCmkDPqmQIvV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105</v>
      </c>
      <c r="AI4" s="134"/>
      <c r="AJ4" s="134"/>
      <c r="AK4" s="134"/>
      <c r="AL4" s="134"/>
      <c r="AM4" s="134"/>
      <c r="AN4" s="134"/>
      <c r="AO4" s="134"/>
      <c r="AP4" s="134"/>
      <c r="AQ4" s="134"/>
      <c r="AR4" s="135"/>
      <c r="AS4" s="136" t="s">
        <v>106</v>
      </c>
      <c r="AT4" s="132"/>
      <c r="AU4" s="132"/>
      <c r="AV4" s="132"/>
      <c r="AW4" s="132"/>
      <c r="AX4" s="132"/>
      <c r="AY4" s="132"/>
      <c r="AZ4" s="132"/>
      <c r="BA4" s="132"/>
      <c r="BB4" s="132"/>
      <c r="BC4" s="132"/>
      <c r="BD4" s="136" t="s">
        <v>107</v>
      </c>
      <c r="BE4" s="132"/>
      <c r="BF4" s="132"/>
      <c r="BG4" s="132"/>
      <c r="BH4" s="132"/>
      <c r="BI4" s="132"/>
      <c r="BJ4" s="132"/>
      <c r="BK4" s="132"/>
      <c r="BL4" s="132"/>
      <c r="BM4" s="132"/>
      <c r="BN4" s="132"/>
      <c r="BO4" s="133" t="s">
        <v>108</v>
      </c>
      <c r="BP4" s="134"/>
      <c r="BQ4" s="134"/>
      <c r="BR4" s="134"/>
      <c r="BS4" s="134"/>
      <c r="BT4" s="134"/>
      <c r="BU4" s="134"/>
      <c r="BV4" s="134"/>
      <c r="BW4" s="134"/>
      <c r="BX4" s="134"/>
      <c r="BY4" s="135"/>
      <c r="BZ4" s="132" t="s">
        <v>109</v>
      </c>
      <c r="CA4" s="132"/>
      <c r="CB4" s="132"/>
      <c r="CC4" s="132"/>
      <c r="CD4" s="132"/>
      <c r="CE4" s="132"/>
      <c r="CF4" s="132"/>
      <c r="CG4" s="132"/>
      <c r="CH4" s="132"/>
      <c r="CI4" s="132"/>
      <c r="CJ4" s="132"/>
      <c r="CK4" s="136" t="s">
        <v>110</v>
      </c>
      <c r="CL4" s="132"/>
      <c r="CM4" s="132"/>
      <c r="CN4" s="132"/>
      <c r="CO4" s="132"/>
      <c r="CP4" s="132"/>
      <c r="CQ4" s="132"/>
      <c r="CR4" s="132"/>
      <c r="CS4" s="132"/>
      <c r="CT4" s="132"/>
      <c r="CU4" s="132"/>
      <c r="CV4" s="132" t="s">
        <v>111</v>
      </c>
      <c r="CW4" s="132"/>
      <c r="CX4" s="132"/>
      <c r="CY4" s="132"/>
      <c r="CZ4" s="132"/>
      <c r="DA4" s="132"/>
      <c r="DB4" s="132"/>
      <c r="DC4" s="132"/>
      <c r="DD4" s="132"/>
      <c r="DE4" s="132"/>
      <c r="DF4" s="132"/>
      <c r="DG4" s="132" t="s">
        <v>112</v>
      </c>
      <c r="DH4" s="132"/>
      <c r="DI4" s="132"/>
      <c r="DJ4" s="132"/>
      <c r="DK4" s="132"/>
      <c r="DL4" s="132"/>
      <c r="DM4" s="132"/>
      <c r="DN4" s="132"/>
      <c r="DO4" s="132"/>
      <c r="DP4" s="132"/>
      <c r="DQ4" s="132"/>
      <c r="DR4" s="133" t="s">
        <v>113</v>
      </c>
      <c r="DS4" s="134"/>
      <c r="DT4" s="134"/>
      <c r="DU4" s="134"/>
      <c r="DV4" s="134"/>
      <c r="DW4" s="134"/>
      <c r="DX4" s="134"/>
      <c r="DY4" s="134"/>
      <c r="DZ4" s="134"/>
      <c r="EA4" s="134"/>
      <c r="EB4" s="135"/>
      <c r="EC4" s="132" t="s">
        <v>114</v>
      </c>
      <c r="ED4" s="132"/>
      <c r="EE4" s="132"/>
      <c r="EF4" s="132"/>
      <c r="EG4" s="132"/>
      <c r="EH4" s="132"/>
      <c r="EI4" s="132"/>
      <c r="EJ4" s="132"/>
      <c r="EK4" s="132"/>
      <c r="EL4" s="132"/>
      <c r="EM4" s="132"/>
      <c r="EN4" s="132" t="s">
        <v>115</v>
      </c>
      <c r="EO4" s="132"/>
      <c r="EP4" s="132"/>
      <c r="EQ4" s="132"/>
      <c r="ER4" s="132"/>
      <c r="ES4" s="132"/>
      <c r="ET4" s="132"/>
      <c r="EU4" s="132"/>
      <c r="EV4" s="132"/>
      <c r="EW4" s="132"/>
      <c r="EX4" s="132"/>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154</v>
      </c>
      <c r="BF5" s="62" t="s">
        <v>155</v>
      </c>
      <c r="BG5" s="62" t="s">
        <v>142</v>
      </c>
      <c r="BH5" s="62" t="s">
        <v>156</v>
      </c>
      <c r="BI5" s="62" t="s">
        <v>144</v>
      </c>
      <c r="BJ5" s="62" t="s">
        <v>145</v>
      </c>
      <c r="BK5" s="62" t="s">
        <v>146</v>
      </c>
      <c r="BL5" s="62" t="s">
        <v>147</v>
      </c>
      <c r="BM5" s="62" t="s">
        <v>148</v>
      </c>
      <c r="BN5" s="62" t="s">
        <v>149</v>
      </c>
      <c r="BO5" s="62" t="s">
        <v>150</v>
      </c>
      <c r="BP5" s="62" t="s">
        <v>140</v>
      </c>
      <c r="BQ5" s="62" t="s">
        <v>155</v>
      </c>
      <c r="BR5" s="62" t="s">
        <v>157</v>
      </c>
      <c r="BS5" s="62" t="s">
        <v>143</v>
      </c>
      <c r="BT5" s="62" t="s">
        <v>144</v>
      </c>
      <c r="BU5" s="62" t="s">
        <v>145</v>
      </c>
      <c r="BV5" s="62" t="s">
        <v>146</v>
      </c>
      <c r="BW5" s="62" t="s">
        <v>147</v>
      </c>
      <c r="BX5" s="62" t="s">
        <v>148</v>
      </c>
      <c r="BY5" s="62" t="s">
        <v>149</v>
      </c>
      <c r="BZ5" s="62" t="s">
        <v>139</v>
      </c>
      <c r="CA5" s="62" t="s">
        <v>158</v>
      </c>
      <c r="CB5" s="62" t="s">
        <v>159</v>
      </c>
      <c r="CC5" s="62" t="s">
        <v>142</v>
      </c>
      <c r="CD5" s="62" t="s">
        <v>156</v>
      </c>
      <c r="CE5" s="62" t="s">
        <v>144</v>
      </c>
      <c r="CF5" s="62" t="s">
        <v>145</v>
      </c>
      <c r="CG5" s="62" t="s">
        <v>146</v>
      </c>
      <c r="CH5" s="62" t="s">
        <v>147</v>
      </c>
      <c r="CI5" s="62" t="s">
        <v>148</v>
      </c>
      <c r="CJ5" s="62" t="s">
        <v>149</v>
      </c>
      <c r="CK5" s="62" t="s">
        <v>150</v>
      </c>
      <c r="CL5" s="62" t="s">
        <v>158</v>
      </c>
      <c r="CM5" s="62" t="s">
        <v>155</v>
      </c>
      <c r="CN5" s="62" t="s">
        <v>160</v>
      </c>
      <c r="CO5" s="62" t="s">
        <v>143</v>
      </c>
      <c r="CP5" s="62" t="s">
        <v>144</v>
      </c>
      <c r="CQ5" s="62" t="s">
        <v>145</v>
      </c>
      <c r="CR5" s="62" t="s">
        <v>146</v>
      </c>
      <c r="CS5" s="62" t="s">
        <v>147</v>
      </c>
      <c r="CT5" s="62" t="s">
        <v>148</v>
      </c>
      <c r="CU5" s="62" t="s">
        <v>149</v>
      </c>
      <c r="CV5" s="62" t="s">
        <v>161</v>
      </c>
      <c r="CW5" s="62" t="s">
        <v>162</v>
      </c>
      <c r="CX5" s="62" t="s">
        <v>152</v>
      </c>
      <c r="CY5" s="62" t="s">
        <v>157</v>
      </c>
      <c r="CZ5" s="62" t="s">
        <v>156</v>
      </c>
      <c r="DA5" s="62" t="s">
        <v>144</v>
      </c>
      <c r="DB5" s="62" t="s">
        <v>145</v>
      </c>
      <c r="DC5" s="62" t="s">
        <v>146</v>
      </c>
      <c r="DD5" s="62" t="s">
        <v>147</v>
      </c>
      <c r="DE5" s="62" t="s">
        <v>148</v>
      </c>
      <c r="DF5" s="62" t="s">
        <v>149</v>
      </c>
      <c r="DG5" s="62" t="s">
        <v>163</v>
      </c>
      <c r="DH5" s="62" t="s">
        <v>151</v>
      </c>
      <c r="DI5" s="62" t="s">
        <v>155</v>
      </c>
      <c r="DJ5" s="62" t="s">
        <v>164</v>
      </c>
      <c r="DK5" s="62" t="s">
        <v>143</v>
      </c>
      <c r="DL5" s="62" t="s">
        <v>144</v>
      </c>
      <c r="DM5" s="62" t="s">
        <v>145</v>
      </c>
      <c r="DN5" s="62" t="s">
        <v>146</v>
      </c>
      <c r="DO5" s="62" t="s">
        <v>147</v>
      </c>
      <c r="DP5" s="62" t="s">
        <v>148</v>
      </c>
      <c r="DQ5" s="62" t="s">
        <v>149</v>
      </c>
      <c r="DR5" s="62" t="s">
        <v>150</v>
      </c>
      <c r="DS5" s="62" t="s">
        <v>162</v>
      </c>
      <c r="DT5" s="62" t="s">
        <v>141</v>
      </c>
      <c r="DU5" s="62" t="s">
        <v>157</v>
      </c>
      <c r="DV5" s="62" t="s">
        <v>143</v>
      </c>
      <c r="DW5" s="62" t="s">
        <v>144</v>
      </c>
      <c r="DX5" s="62" t="s">
        <v>145</v>
      </c>
      <c r="DY5" s="62" t="s">
        <v>146</v>
      </c>
      <c r="DZ5" s="62" t="s">
        <v>147</v>
      </c>
      <c r="EA5" s="62" t="s">
        <v>148</v>
      </c>
      <c r="EB5" s="62" t="s">
        <v>149</v>
      </c>
      <c r="EC5" s="62" t="s">
        <v>163</v>
      </c>
      <c r="ED5" s="62" t="s">
        <v>158</v>
      </c>
      <c r="EE5" s="62" t="s">
        <v>152</v>
      </c>
      <c r="EF5" s="62" t="s">
        <v>164</v>
      </c>
      <c r="EG5" s="62" t="s">
        <v>156</v>
      </c>
      <c r="EH5" s="62" t="s">
        <v>144</v>
      </c>
      <c r="EI5" s="62" t="s">
        <v>145</v>
      </c>
      <c r="EJ5" s="62" t="s">
        <v>146</v>
      </c>
      <c r="EK5" s="62" t="s">
        <v>147</v>
      </c>
      <c r="EL5" s="62" t="s">
        <v>148</v>
      </c>
      <c r="EM5" s="62" t="s">
        <v>165</v>
      </c>
      <c r="EN5" s="62" t="s">
        <v>139</v>
      </c>
      <c r="EO5" s="62" t="s">
        <v>140</v>
      </c>
      <c r="EP5" s="62" t="s">
        <v>166</v>
      </c>
      <c r="EQ5" s="62" t="s">
        <v>157</v>
      </c>
      <c r="ER5" s="62" t="s">
        <v>153</v>
      </c>
      <c r="ES5" s="62" t="s">
        <v>144</v>
      </c>
      <c r="ET5" s="62" t="s">
        <v>145</v>
      </c>
      <c r="EU5" s="62" t="s">
        <v>146</v>
      </c>
      <c r="EV5" s="62" t="s">
        <v>147</v>
      </c>
      <c r="EW5" s="62" t="s">
        <v>148</v>
      </c>
      <c r="EX5" s="62" t="s">
        <v>149</v>
      </c>
    </row>
    <row r="6" spans="1:154" s="67" customFormat="1" x14ac:dyDescent="0.15">
      <c r="A6" s="48" t="s">
        <v>167</v>
      </c>
      <c r="B6" s="63">
        <f>B8</f>
        <v>2019</v>
      </c>
      <c r="C6" s="63">
        <f t="shared" ref="C6:M6" si="2">C8</f>
        <v>132250</v>
      </c>
      <c r="D6" s="63">
        <f t="shared" si="2"/>
        <v>46</v>
      </c>
      <c r="E6" s="63">
        <f t="shared" si="2"/>
        <v>6</v>
      </c>
      <c r="F6" s="63">
        <f t="shared" si="2"/>
        <v>0</v>
      </c>
      <c r="G6" s="63">
        <f t="shared" si="2"/>
        <v>1</v>
      </c>
      <c r="H6" s="137" t="str">
        <f>IF(H8&lt;&gt;I8,H8,"")&amp;IF(I8&lt;&gt;J8,I8,"")&amp;"　"&amp;J8</f>
        <v>東京都稲城市　市立病院</v>
      </c>
      <c r="I6" s="138"/>
      <c r="J6" s="139"/>
      <c r="K6" s="63" t="str">
        <f t="shared" si="2"/>
        <v>条例全部</v>
      </c>
      <c r="L6" s="63" t="str">
        <f t="shared" si="2"/>
        <v>病院事業</v>
      </c>
      <c r="M6" s="63" t="str">
        <f t="shared" si="2"/>
        <v>一般病院</v>
      </c>
      <c r="N6" s="63" t="str">
        <f>N8</f>
        <v>200床以上～300床未満</v>
      </c>
      <c r="O6" s="63" t="str">
        <f>O8</f>
        <v>その他</v>
      </c>
      <c r="P6" s="63" t="str">
        <f>P8</f>
        <v>直営</v>
      </c>
      <c r="Q6" s="64">
        <f t="shared" ref="Q6:AG6" si="3">Q8</f>
        <v>18</v>
      </c>
      <c r="R6" s="63" t="str">
        <f t="shared" si="3"/>
        <v>対象</v>
      </c>
      <c r="S6" s="63" t="str">
        <f t="shared" si="3"/>
        <v>ド 透 未 訓 ガ</v>
      </c>
      <c r="T6" s="63" t="str">
        <f t="shared" si="3"/>
        <v>救 臨 災</v>
      </c>
      <c r="U6" s="64">
        <f>U8</f>
        <v>91540</v>
      </c>
      <c r="V6" s="64">
        <f>V8</f>
        <v>22057</v>
      </c>
      <c r="W6" s="63" t="str">
        <f>W8</f>
        <v>非該当</v>
      </c>
      <c r="X6" s="63" t="str">
        <f t="shared" si="3"/>
        <v>７：１</v>
      </c>
      <c r="Y6" s="64">
        <f t="shared" si="3"/>
        <v>290</v>
      </c>
      <c r="Z6" s="64" t="str">
        <f t="shared" si="3"/>
        <v>-</v>
      </c>
      <c r="AA6" s="64" t="str">
        <f t="shared" si="3"/>
        <v>-</v>
      </c>
      <c r="AB6" s="64" t="str">
        <f t="shared" si="3"/>
        <v>-</v>
      </c>
      <c r="AC6" s="64" t="str">
        <f t="shared" si="3"/>
        <v>-</v>
      </c>
      <c r="AD6" s="64">
        <f t="shared" si="3"/>
        <v>290</v>
      </c>
      <c r="AE6" s="64">
        <f t="shared" si="3"/>
        <v>290</v>
      </c>
      <c r="AF6" s="64" t="str">
        <f t="shared" si="3"/>
        <v>-</v>
      </c>
      <c r="AG6" s="64">
        <f t="shared" si="3"/>
        <v>290</v>
      </c>
      <c r="AH6" s="65">
        <f>IF(AH8="-",NA(),AH8)</f>
        <v>105.6</v>
      </c>
      <c r="AI6" s="65">
        <f t="shared" ref="AI6:AQ6" si="4">IF(AI8="-",NA(),AI8)</f>
        <v>99.9</v>
      </c>
      <c r="AJ6" s="65">
        <f t="shared" si="4"/>
        <v>100.1</v>
      </c>
      <c r="AK6" s="65">
        <f t="shared" si="4"/>
        <v>101.3</v>
      </c>
      <c r="AL6" s="65">
        <f t="shared" si="4"/>
        <v>100</v>
      </c>
      <c r="AM6" s="65">
        <f t="shared" si="4"/>
        <v>96.6</v>
      </c>
      <c r="AN6" s="65">
        <f t="shared" si="4"/>
        <v>96.2</v>
      </c>
      <c r="AO6" s="65">
        <f t="shared" si="4"/>
        <v>97.2</v>
      </c>
      <c r="AP6" s="65">
        <f t="shared" si="4"/>
        <v>97.5</v>
      </c>
      <c r="AQ6" s="65">
        <f t="shared" si="4"/>
        <v>96.9</v>
      </c>
      <c r="AR6" s="65" t="str">
        <f>IF(AR8="-","【-】","【"&amp;SUBSTITUTE(TEXT(AR8,"#,##0.0"),"-","△")&amp;"】")</f>
        <v>【98.2】</v>
      </c>
      <c r="AS6" s="65">
        <f>IF(AS8="-",NA(),AS8)</f>
        <v>95.5</v>
      </c>
      <c r="AT6" s="65">
        <f t="shared" ref="AT6:BB6" si="5">IF(AT8="-",NA(),AT8)</f>
        <v>89.9</v>
      </c>
      <c r="AU6" s="65">
        <f t="shared" si="5"/>
        <v>90.5</v>
      </c>
      <c r="AV6" s="65">
        <f t="shared" si="5"/>
        <v>91</v>
      </c>
      <c r="AW6" s="65">
        <f t="shared" si="5"/>
        <v>90.4</v>
      </c>
      <c r="AX6" s="65">
        <f t="shared" si="5"/>
        <v>86.2</v>
      </c>
      <c r="AY6" s="65">
        <f t="shared" si="5"/>
        <v>85.7</v>
      </c>
      <c r="AZ6" s="65">
        <f t="shared" si="5"/>
        <v>85.9</v>
      </c>
      <c r="BA6" s="65">
        <f t="shared" si="5"/>
        <v>86</v>
      </c>
      <c r="BB6" s="65">
        <f t="shared" si="5"/>
        <v>86</v>
      </c>
      <c r="BC6" s="65" t="str">
        <f>IF(BC8="-","【-】","【"&amp;SUBSTITUTE(TEXT(BC8,"#,##0.0"),"-","△")&amp;"】")</f>
        <v>【89.5】</v>
      </c>
      <c r="BD6" s="65">
        <f>IF(BD8="-",NA(),BD8)</f>
        <v>8.6</v>
      </c>
      <c r="BE6" s="65">
        <f t="shared" ref="BE6:BM6" si="6">IF(BE8="-",NA(),BE8)</f>
        <v>9.3000000000000007</v>
      </c>
      <c r="BF6" s="65">
        <f t="shared" si="6"/>
        <v>9.4</v>
      </c>
      <c r="BG6" s="65">
        <f t="shared" si="6"/>
        <v>8.1999999999999993</v>
      </c>
      <c r="BH6" s="65">
        <f t="shared" si="6"/>
        <v>8.5</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73.7</v>
      </c>
      <c r="BP6" s="65">
        <f t="shared" ref="BP6:BX6" si="7">IF(BP8="-",NA(),BP8)</f>
        <v>70.7</v>
      </c>
      <c r="BQ6" s="65">
        <f t="shared" si="7"/>
        <v>70.900000000000006</v>
      </c>
      <c r="BR6" s="65">
        <f t="shared" si="7"/>
        <v>68.599999999999994</v>
      </c>
      <c r="BS6" s="65">
        <f t="shared" si="7"/>
        <v>69.8</v>
      </c>
      <c r="BT6" s="65">
        <f t="shared" si="7"/>
        <v>69.8</v>
      </c>
      <c r="BU6" s="65">
        <f t="shared" si="7"/>
        <v>71.2</v>
      </c>
      <c r="BV6" s="65">
        <f t="shared" si="7"/>
        <v>73</v>
      </c>
      <c r="BW6" s="65">
        <f t="shared" si="7"/>
        <v>72.099999999999994</v>
      </c>
      <c r="BX6" s="65">
        <f t="shared" si="7"/>
        <v>72.900000000000006</v>
      </c>
      <c r="BY6" s="65" t="str">
        <f>IF(BY8="-","【-】","【"&amp;SUBSTITUTE(TEXT(BY8,"#,##0.0"),"-","△")&amp;"】")</f>
        <v>【74.7】</v>
      </c>
      <c r="BZ6" s="66">
        <f>IF(BZ8="-",NA(),BZ8)</f>
        <v>46677</v>
      </c>
      <c r="CA6" s="66">
        <f t="shared" ref="CA6:CI6" si="8">IF(CA8="-",NA(),CA8)</f>
        <v>46691</v>
      </c>
      <c r="CB6" s="66">
        <f t="shared" si="8"/>
        <v>47287</v>
      </c>
      <c r="CC6" s="66">
        <f t="shared" si="8"/>
        <v>49186</v>
      </c>
      <c r="CD6" s="66">
        <f t="shared" si="8"/>
        <v>48714</v>
      </c>
      <c r="CE6" s="66">
        <f t="shared" si="8"/>
        <v>45085</v>
      </c>
      <c r="CF6" s="66">
        <f t="shared" si="8"/>
        <v>44825</v>
      </c>
      <c r="CG6" s="66">
        <f t="shared" si="8"/>
        <v>45494</v>
      </c>
      <c r="CH6" s="66">
        <f t="shared" si="8"/>
        <v>47924</v>
      </c>
      <c r="CI6" s="66">
        <f t="shared" si="8"/>
        <v>48807</v>
      </c>
      <c r="CJ6" s="65" t="str">
        <f>IF(CJ8="-","【-】","【"&amp;SUBSTITUTE(TEXT(CJ8,"#,##0"),"-","△")&amp;"】")</f>
        <v>【53,621】</v>
      </c>
      <c r="CK6" s="66">
        <f>IF(CK8="-",NA(),CK8)</f>
        <v>10110</v>
      </c>
      <c r="CL6" s="66">
        <f t="shared" ref="CL6:CT6" si="9">IF(CL8="-",NA(),CL8)</f>
        <v>10232</v>
      </c>
      <c r="CM6" s="66">
        <f t="shared" si="9"/>
        <v>10527</v>
      </c>
      <c r="CN6" s="66">
        <f t="shared" si="9"/>
        <v>10734</v>
      </c>
      <c r="CO6" s="66">
        <f t="shared" si="9"/>
        <v>11108</v>
      </c>
      <c r="CP6" s="66">
        <f t="shared" si="9"/>
        <v>11881</v>
      </c>
      <c r="CQ6" s="66">
        <f t="shared" si="9"/>
        <v>12023</v>
      </c>
      <c r="CR6" s="66">
        <f t="shared" si="9"/>
        <v>12309</v>
      </c>
      <c r="CS6" s="66">
        <f t="shared" si="9"/>
        <v>12502</v>
      </c>
      <c r="CT6" s="66">
        <f t="shared" si="9"/>
        <v>12970</v>
      </c>
      <c r="CU6" s="65" t="str">
        <f>IF(CU8="-","【-】","【"&amp;SUBSTITUTE(TEXT(CU8,"#,##0"),"-","△")&amp;"】")</f>
        <v>【15,586】</v>
      </c>
      <c r="CV6" s="65">
        <f>IF(CV8="-",NA(),CV8)</f>
        <v>56.2</v>
      </c>
      <c r="CW6" s="65">
        <f t="shared" ref="CW6:DE6" si="10">IF(CW8="-",NA(),CW8)</f>
        <v>63</v>
      </c>
      <c r="CX6" s="65">
        <f t="shared" si="10"/>
        <v>62.7</v>
      </c>
      <c r="CY6" s="65">
        <f t="shared" si="10"/>
        <v>63.5</v>
      </c>
      <c r="CZ6" s="65">
        <f t="shared" si="10"/>
        <v>64.2</v>
      </c>
      <c r="DA6" s="65">
        <f t="shared" si="10"/>
        <v>58.3</v>
      </c>
      <c r="DB6" s="65">
        <f t="shared" si="10"/>
        <v>59.7</v>
      </c>
      <c r="DC6" s="65">
        <f t="shared" si="10"/>
        <v>59</v>
      </c>
      <c r="DD6" s="65">
        <f t="shared" si="10"/>
        <v>59.4</v>
      </c>
      <c r="DE6" s="65">
        <f t="shared" si="10"/>
        <v>59.9</v>
      </c>
      <c r="DF6" s="65" t="str">
        <f>IF(DF8="-","【-】","【"&amp;SUBSTITUTE(TEXT(DF8,"#,##0.0"),"-","△")&amp;"】")</f>
        <v>【54.6】</v>
      </c>
      <c r="DG6" s="65">
        <f>IF(DG8="-",NA(),DG8)</f>
        <v>16.399999999999999</v>
      </c>
      <c r="DH6" s="65">
        <f t="shared" ref="DH6:DP6" si="11">IF(DH8="-",NA(),DH8)</f>
        <v>16.7</v>
      </c>
      <c r="DI6" s="65">
        <f t="shared" si="11"/>
        <v>16.8</v>
      </c>
      <c r="DJ6" s="65">
        <f t="shared" si="11"/>
        <v>16.2</v>
      </c>
      <c r="DK6" s="65">
        <f t="shared" si="11"/>
        <v>16.5</v>
      </c>
      <c r="DL6" s="65">
        <f t="shared" si="11"/>
        <v>22</v>
      </c>
      <c r="DM6" s="65">
        <f t="shared" si="11"/>
        <v>20.9</v>
      </c>
      <c r="DN6" s="65">
        <f t="shared" si="11"/>
        <v>20.7</v>
      </c>
      <c r="DO6" s="65">
        <f t="shared" si="11"/>
        <v>20.6</v>
      </c>
      <c r="DP6" s="65">
        <f t="shared" si="11"/>
        <v>20.5</v>
      </c>
      <c r="DQ6" s="65" t="str">
        <f>IF(DQ8="-","【-】","【"&amp;SUBSTITUTE(TEXT(DQ8,"#,##0.0"),"-","△")&amp;"】")</f>
        <v>【25.0】</v>
      </c>
      <c r="DR6" s="65">
        <f>IF(DR8="-",NA(),DR8)</f>
        <v>58</v>
      </c>
      <c r="DS6" s="65">
        <f t="shared" ref="DS6:EA6" si="12">IF(DS8="-",NA(),DS8)</f>
        <v>60.9</v>
      </c>
      <c r="DT6" s="65">
        <f t="shared" si="12"/>
        <v>63.2</v>
      </c>
      <c r="DU6" s="65">
        <f t="shared" si="12"/>
        <v>65</v>
      </c>
      <c r="DV6" s="65">
        <f t="shared" si="12"/>
        <v>66.400000000000006</v>
      </c>
      <c r="DW6" s="65">
        <f t="shared" si="12"/>
        <v>48.1</v>
      </c>
      <c r="DX6" s="65">
        <f t="shared" si="12"/>
        <v>44.7</v>
      </c>
      <c r="DY6" s="65">
        <f t="shared" si="12"/>
        <v>46.9</v>
      </c>
      <c r="DZ6" s="65">
        <f t="shared" si="12"/>
        <v>48.6</v>
      </c>
      <c r="EA6" s="65">
        <f t="shared" si="12"/>
        <v>50.8</v>
      </c>
      <c r="EB6" s="65" t="str">
        <f>IF(EB8="-","【-】","【"&amp;SUBSTITUTE(TEXT(EB8,"#,##0.0"),"-","△")&amp;"】")</f>
        <v>【53.5】</v>
      </c>
      <c r="EC6" s="65">
        <f>IF(EC8="-",NA(),EC8)</f>
        <v>73.8</v>
      </c>
      <c r="ED6" s="65">
        <f t="shared" ref="ED6:EL6" si="13">IF(ED8="-",NA(),ED8)</f>
        <v>78.8</v>
      </c>
      <c r="EE6" s="65">
        <f t="shared" si="13"/>
        <v>82.3</v>
      </c>
      <c r="EF6" s="65">
        <f t="shared" si="13"/>
        <v>83.3</v>
      </c>
      <c r="EG6" s="65">
        <f t="shared" si="13"/>
        <v>83.7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53912469</v>
      </c>
      <c r="EO6" s="66">
        <f t="shared" ref="EO6:EW6" si="14">IF(EO8="-",NA(),EO8)</f>
        <v>54187517</v>
      </c>
      <c r="EP6" s="66">
        <f t="shared" si="14"/>
        <v>54169866</v>
      </c>
      <c r="EQ6" s="66">
        <f t="shared" si="14"/>
        <v>54115262</v>
      </c>
      <c r="ER6" s="66">
        <f t="shared" si="14"/>
        <v>54082679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168</v>
      </c>
      <c r="B7" s="63">
        <f t="shared" ref="B7:AG7" si="15">B8</f>
        <v>2019</v>
      </c>
      <c r="C7" s="63">
        <f t="shared" si="15"/>
        <v>132250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その他</v>
      </c>
      <c r="P7" s="63" t="str">
        <f>P8</f>
        <v>直営</v>
      </c>
      <c r="Q7" s="64">
        <f t="shared" si="15"/>
        <v>18</v>
      </c>
      <c r="R7" s="63" t="str">
        <f t="shared" si="15"/>
        <v>対象</v>
      </c>
      <c r="S7" s="63" t="str">
        <f t="shared" si="15"/>
        <v>ド 透 未 訓 ガ</v>
      </c>
      <c r="T7" s="63" t="str">
        <f t="shared" si="15"/>
        <v>救 臨 災</v>
      </c>
      <c r="U7" s="64">
        <f>U8</f>
        <v>91540</v>
      </c>
      <c r="V7" s="64">
        <f>V8</f>
        <v>22057</v>
      </c>
      <c r="W7" s="63" t="str">
        <f>W8</f>
        <v>非該当</v>
      </c>
      <c r="X7" s="63" t="str">
        <f t="shared" si="15"/>
        <v>７：１</v>
      </c>
      <c r="Y7" s="64">
        <f t="shared" si="15"/>
        <v>290</v>
      </c>
      <c r="Z7" s="64" t="str">
        <f t="shared" si="15"/>
        <v>-</v>
      </c>
      <c r="AA7" s="64" t="str">
        <f t="shared" si="15"/>
        <v>-</v>
      </c>
      <c r="AB7" s="64" t="str">
        <f t="shared" si="15"/>
        <v>-</v>
      </c>
      <c r="AC7" s="64" t="str">
        <f t="shared" si="15"/>
        <v>-</v>
      </c>
      <c r="AD7" s="64">
        <f t="shared" si="15"/>
        <v>290</v>
      </c>
      <c r="AE7" s="64">
        <f t="shared" si="15"/>
        <v>290</v>
      </c>
      <c r="AF7" s="64" t="str">
        <f t="shared" si="15"/>
        <v>-</v>
      </c>
      <c r="AG7" s="64">
        <f t="shared" si="15"/>
        <v>290</v>
      </c>
      <c r="AH7" s="65">
        <f>AH8</f>
        <v>105.6</v>
      </c>
      <c r="AI7" s="65">
        <f t="shared" ref="AI7:AQ7" si="16">AI8</f>
        <v>99.9</v>
      </c>
      <c r="AJ7" s="65">
        <f t="shared" si="16"/>
        <v>100.1</v>
      </c>
      <c r="AK7" s="65">
        <f t="shared" si="16"/>
        <v>101.3</v>
      </c>
      <c r="AL7" s="65">
        <f t="shared" si="16"/>
        <v>100</v>
      </c>
      <c r="AM7" s="65">
        <f t="shared" si="16"/>
        <v>96.6</v>
      </c>
      <c r="AN7" s="65">
        <f t="shared" si="16"/>
        <v>96.2</v>
      </c>
      <c r="AO7" s="65">
        <f t="shared" si="16"/>
        <v>97.2</v>
      </c>
      <c r="AP7" s="65">
        <f t="shared" si="16"/>
        <v>97.5</v>
      </c>
      <c r="AQ7" s="65">
        <f t="shared" si="16"/>
        <v>96.9</v>
      </c>
      <c r="AR7" s="65"/>
      <c r="AS7" s="65">
        <f>AS8</f>
        <v>95.5</v>
      </c>
      <c r="AT7" s="65">
        <f t="shared" ref="AT7:BB7" si="17">AT8</f>
        <v>89.9</v>
      </c>
      <c r="AU7" s="65">
        <f t="shared" si="17"/>
        <v>90.5</v>
      </c>
      <c r="AV7" s="65">
        <f t="shared" si="17"/>
        <v>91</v>
      </c>
      <c r="AW7" s="65">
        <f t="shared" si="17"/>
        <v>90.4</v>
      </c>
      <c r="AX7" s="65">
        <f t="shared" si="17"/>
        <v>86.2</v>
      </c>
      <c r="AY7" s="65">
        <f t="shared" si="17"/>
        <v>85.7</v>
      </c>
      <c r="AZ7" s="65">
        <f t="shared" si="17"/>
        <v>85.9</v>
      </c>
      <c r="BA7" s="65">
        <f t="shared" si="17"/>
        <v>86</v>
      </c>
      <c r="BB7" s="65">
        <f t="shared" si="17"/>
        <v>86</v>
      </c>
      <c r="BC7" s="65"/>
      <c r="BD7" s="65">
        <f>BD8</f>
        <v>8.6</v>
      </c>
      <c r="BE7" s="65">
        <f t="shared" ref="BE7:BM7" si="18">BE8</f>
        <v>9.3000000000000007</v>
      </c>
      <c r="BF7" s="65">
        <f t="shared" si="18"/>
        <v>9.4</v>
      </c>
      <c r="BG7" s="65">
        <f t="shared" si="18"/>
        <v>8.1999999999999993</v>
      </c>
      <c r="BH7" s="65">
        <f t="shared" si="18"/>
        <v>8.5</v>
      </c>
      <c r="BI7" s="65">
        <f t="shared" si="18"/>
        <v>81.599999999999994</v>
      </c>
      <c r="BJ7" s="65">
        <f t="shared" si="18"/>
        <v>84.7</v>
      </c>
      <c r="BK7" s="65">
        <f t="shared" si="18"/>
        <v>86.8</v>
      </c>
      <c r="BL7" s="65">
        <f t="shared" si="18"/>
        <v>90.8</v>
      </c>
      <c r="BM7" s="65">
        <f t="shared" si="18"/>
        <v>81.900000000000006</v>
      </c>
      <c r="BN7" s="65"/>
      <c r="BO7" s="65">
        <f>BO8</f>
        <v>73.7</v>
      </c>
      <c r="BP7" s="65">
        <f t="shared" ref="BP7:BX7" si="19">BP8</f>
        <v>70.7</v>
      </c>
      <c r="BQ7" s="65">
        <f t="shared" si="19"/>
        <v>70.900000000000006</v>
      </c>
      <c r="BR7" s="65">
        <f t="shared" si="19"/>
        <v>68.599999999999994</v>
      </c>
      <c r="BS7" s="65">
        <f t="shared" si="19"/>
        <v>69.8</v>
      </c>
      <c r="BT7" s="65">
        <f t="shared" si="19"/>
        <v>69.8</v>
      </c>
      <c r="BU7" s="65">
        <f t="shared" si="19"/>
        <v>71.2</v>
      </c>
      <c r="BV7" s="65">
        <f t="shared" si="19"/>
        <v>73</v>
      </c>
      <c r="BW7" s="65">
        <f t="shared" si="19"/>
        <v>72.099999999999994</v>
      </c>
      <c r="BX7" s="65">
        <f t="shared" si="19"/>
        <v>72.900000000000006</v>
      </c>
      <c r="BY7" s="65"/>
      <c r="BZ7" s="66">
        <f>BZ8</f>
        <v>46677</v>
      </c>
      <c r="CA7" s="66">
        <f t="shared" ref="CA7:CI7" si="20">CA8</f>
        <v>46691</v>
      </c>
      <c r="CB7" s="66">
        <f t="shared" si="20"/>
        <v>47287</v>
      </c>
      <c r="CC7" s="66">
        <f t="shared" si="20"/>
        <v>49186</v>
      </c>
      <c r="CD7" s="66">
        <f t="shared" si="20"/>
        <v>48714</v>
      </c>
      <c r="CE7" s="66">
        <f t="shared" si="20"/>
        <v>45085</v>
      </c>
      <c r="CF7" s="66">
        <f t="shared" si="20"/>
        <v>44825</v>
      </c>
      <c r="CG7" s="66">
        <f t="shared" si="20"/>
        <v>45494</v>
      </c>
      <c r="CH7" s="66">
        <f t="shared" si="20"/>
        <v>47924</v>
      </c>
      <c r="CI7" s="66">
        <f t="shared" si="20"/>
        <v>48807</v>
      </c>
      <c r="CJ7" s="65"/>
      <c r="CK7" s="66">
        <f>CK8</f>
        <v>10110</v>
      </c>
      <c r="CL7" s="66">
        <f t="shared" ref="CL7:CT7" si="21">CL8</f>
        <v>10232</v>
      </c>
      <c r="CM7" s="66">
        <f t="shared" si="21"/>
        <v>10527</v>
      </c>
      <c r="CN7" s="66">
        <f t="shared" si="21"/>
        <v>10734</v>
      </c>
      <c r="CO7" s="66">
        <f t="shared" si="21"/>
        <v>11108</v>
      </c>
      <c r="CP7" s="66">
        <f t="shared" si="21"/>
        <v>11881</v>
      </c>
      <c r="CQ7" s="66">
        <f t="shared" si="21"/>
        <v>12023</v>
      </c>
      <c r="CR7" s="66">
        <f t="shared" si="21"/>
        <v>12309</v>
      </c>
      <c r="CS7" s="66">
        <f t="shared" si="21"/>
        <v>12502</v>
      </c>
      <c r="CT7" s="66">
        <f t="shared" si="21"/>
        <v>12970</v>
      </c>
      <c r="CU7" s="65"/>
      <c r="CV7" s="65">
        <f>CV8</f>
        <v>56.2</v>
      </c>
      <c r="CW7" s="65">
        <f t="shared" ref="CW7:DE7" si="22">CW8</f>
        <v>63</v>
      </c>
      <c r="CX7" s="65">
        <f t="shared" si="22"/>
        <v>62.7</v>
      </c>
      <c r="CY7" s="65">
        <f t="shared" si="22"/>
        <v>63.5</v>
      </c>
      <c r="CZ7" s="65">
        <f t="shared" si="22"/>
        <v>64.2</v>
      </c>
      <c r="DA7" s="65">
        <f t="shared" si="22"/>
        <v>58.3</v>
      </c>
      <c r="DB7" s="65">
        <f t="shared" si="22"/>
        <v>59.7</v>
      </c>
      <c r="DC7" s="65">
        <f t="shared" si="22"/>
        <v>59</v>
      </c>
      <c r="DD7" s="65">
        <f t="shared" si="22"/>
        <v>59.4</v>
      </c>
      <c r="DE7" s="65">
        <f t="shared" si="22"/>
        <v>59.9</v>
      </c>
      <c r="DF7" s="65"/>
      <c r="DG7" s="65">
        <f>DG8</f>
        <v>16.399999999999999</v>
      </c>
      <c r="DH7" s="65">
        <f t="shared" ref="DH7:DP7" si="23">DH8</f>
        <v>16.7</v>
      </c>
      <c r="DI7" s="65">
        <f t="shared" si="23"/>
        <v>16.8</v>
      </c>
      <c r="DJ7" s="65">
        <f t="shared" si="23"/>
        <v>16.2</v>
      </c>
      <c r="DK7" s="65">
        <f t="shared" si="23"/>
        <v>16.5</v>
      </c>
      <c r="DL7" s="65">
        <f t="shared" si="23"/>
        <v>22</v>
      </c>
      <c r="DM7" s="65">
        <f t="shared" si="23"/>
        <v>20.9</v>
      </c>
      <c r="DN7" s="65">
        <f t="shared" si="23"/>
        <v>20.7</v>
      </c>
      <c r="DO7" s="65">
        <f t="shared" si="23"/>
        <v>20.6</v>
      </c>
      <c r="DP7" s="65">
        <f t="shared" si="23"/>
        <v>20.5</v>
      </c>
      <c r="DQ7" s="65"/>
      <c r="DR7" s="65">
        <f>DR8</f>
        <v>58</v>
      </c>
      <c r="DS7" s="65">
        <f t="shared" ref="DS7:EA7" si="24">DS8</f>
        <v>60.9</v>
      </c>
      <c r="DT7" s="65">
        <f t="shared" si="24"/>
        <v>63.2</v>
      </c>
      <c r="DU7" s="65">
        <f t="shared" si="24"/>
        <v>65</v>
      </c>
      <c r="DV7" s="65">
        <f t="shared" si="24"/>
        <v>66.400000000000006</v>
      </c>
      <c r="DW7" s="65">
        <f t="shared" si="24"/>
        <v>48.1</v>
      </c>
      <c r="DX7" s="65">
        <f t="shared" si="24"/>
        <v>44.7</v>
      </c>
      <c r="DY7" s="65">
        <f t="shared" si="24"/>
        <v>46.9</v>
      </c>
      <c r="DZ7" s="65">
        <f t="shared" si="24"/>
        <v>48.6</v>
      </c>
      <c r="EA7" s="65">
        <f t="shared" si="24"/>
        <v>50.8</v>
      </c>
      <c r="EB7" s="65"/>
      <c r="EC7" s="65">
        <f>EC8</f>
        <v>73.8</v>
      </c>
      <c r="ED7" s="65">
        <f t="shared" ref="ED7:EL7" si="25">ED8</f>
        <v>78.8</v>
      </c>
      <c r="EE7" s="65">
        <f t="shared" si="25"/>
        <v>82.3</v>
      </c>
      <c r="EF7" s="65">
        <f t="shared" si="25"/>
        <v>83.3</v>
      </c>
      <c r="EG7" s="65">
        <f t="shared" si="25"/>
        <v>83.7</v>
      </c>
      <c r="EH7" s="65">
        <f t="shared" si="25"/>
        <v>66.5</v>
      </c>
      <c r="EI7" s="65">
        <f t="shared" si="25"/>
        <v>64.2</v>
      </c>
      <c r="EJ7" s="65">
        <f t="shared" si="25"/>
        <v>67.3</v>
      </c>
      <c r="EK7" s="65">
        <f t="shared" si="25"/>
        <v>70.099999999999994</v>
      </c>
      <c r="EL7" s="65">
        <f t="shared" si="25"/>
        <v>72.599999999999994</v>
      </c>
      <c r="EM7" s="65"/>
      <c r="EN7" s="66">
        <f>EN8</f>
        <v>53912469</v>
      </c>
      <c r="EO7" s="66">
        <f t="shared" ref="EO7:EW7" si="26">EO8</f>
        <v>54187517</v>
      </c>
      <c r="EP7" s="66">
        <f t="shared" si="26"/>
        <v>54169866</v>
      </c>
      <c r="EQ7" s="66">
        <f t="shared" si="26"/>
        <v>54115262</v>
      </c>
      <c r="ER7" s="66">
        <f t="shared" si="26"/>
        <v>54082679</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132250</v>
      </c>
      <c r="D8" s="68">
        <v>46</v>
      </c>
      <c r="E8" s="68">
        <v>6</v>
      </c>
      <c r="F8" s="68">
        <v>0</v>
      </c>
      <c r="G8" s="68">
        <v>1</v>
      </c>
      <c r="H8" s="68" t="s">
        <v>169</v>
      </c>
      <c r="I8" s="68" t="s">
        <v>170</v>
      </c>
      <c r="J8" s="68" t="s">
        <v>171</v>
      </c>
      <c r="K8" s="68" t="s">
        <v>172</v>
      </c>
      <c r="L8" s="68" t="s">
        <v>173</v>
      </c>
      <c r="M8" s="68" t="s">
        <v>174</v>
      </c>
      <c r="N8" s="68" t="s">
        <v>175</v>
      </c>
      <c r="O8" s="68" t="s">
        <v>176</v>
      </c>
      <c r="P8" s="68" t="s">
        <v>177</v>
      </c>
      <c r="Q8" s="69">
        <v>18</v>
      </c>
      <c r="R8" s="68" t="s">
        <v>178</v>
      </c>
      <c r="S8" s="68" t="s">
        <v>179</v>
      </c>
      <c r="T8" s="68" t="s">
        <v>180</v>
      </c>
      <c r="U8" s="69">
        <v>91540</v>
      </c>
      <c r="V8" s="69">
        <v>22057</v>
      </c>
      <c r="W8" s="68" t="s">
        <v>181</v>
      </c>
      <c r="X8" s="70" t="s">
        <v>182</v>
      </c>
      <c r="Y8" s="69">
        <v>290</v>
      </c>
      <c r="Z8" s="69" t="s">
        <v>38</v>
      </c>
      <c r="AA8" s="69" t="s">
        <v>38</v>
      </c>
      <c r="AB8" s="69" t="s">
        <v>38</v>
      </c>
      <c r="AC8" s="69" t="s">
        <v>38</v>
      </c>
      <c r="AD8" s="69">
        <v>290</v>
      </c>
      <c r="AE8" s="69">
        <v>290</v>
      </c>
      <c r="AF8" s="69" t="s">
        <v>38</v>
      </c>
      <c r="AG8" s="69">
        <v>290</v>
      </c>
      <c r="AH8" s="71">
        <v>105.6</v>
      </c>
      <c r="AI8" s="71">
        <v>99.9</v>
      </c>
      <c r="AJ8" s="71">
        <v>100.1</v>
      </c>
      <c r="AK8" s="71">
        <v>101.3</v>
      </c>
      <c r="AL8" s="71">
        <v>100</v>
      </c>
      <c r="AM8" s="71">
        <v>96.6</v>
      </c>
      <c r="AN8" s="71">
        <v>96.2</v>
      </c>
      <c r="AO8" s="71">
        <v>97.2</v>
      </c>
      <c r="AP8" s="71">
        <v>97.5</v>
      </c>
      <c r="AQ8" s="71">
        <v>96.9</v>
      </c>
      <c r="AR8" s="71">
        <v>98.2</v>
      </c>
      <c r="AS8" s="71">
        <v>95.5</v>
      </c>
      <c r="AT8" s="71">
        <v>89.9</v>
      </c>
      <c r="AU8" s="71">
        <v>90.5</v>
      </c>
      <c r="AV8" s="71">
        <v>91</v>
      </c>
      <c r="AW8" s="71">
        <v>90.4</v>
      </c>
      <c r="AX8" s="71">
        <v>86.2</v>
      </c>
      <c r="AY8" s="71">
        <v>85.7</v>
      </c>
      <c r="AZ8" s="71">
        <v>85.9</v>
      </c>
      <c r="BA8" s="71">
        <v>86</v>
      </c>
      <c r="BB8" s="71">
        <v>86</v>
      </c>
      <c r="BC8" s="71">
        <v>89.5</v>
      </c>
      <c r="BD8" s="72">
        <v>8.6</v>
      </c>
      <c r="BE8" s="72">
        <v>9.3000000000000007</v>
      </c>
      <c r="BF8" s="72">
        <v>9.4</v>
      </c>
      <c r="BG8" s="72">
        <v>8.1999999999999993</v>
      </c>
      <c r="BH8" s="72">
        <v>8.5</v>
      </c>
      <c r="BI8" s="72">
        <v>81.599999999999994</v>
      </c>
      <c r="BJ8" s="72">
        <v>84.7</v>
      </c>
      <c r="BK8" s="72">
        <v>86.8</v>
      </c>
      <c r="BL8" s="72">
        <v>90.8</v>
      </c>
      <c r="BM8" s="72">
        <v>81.900000000000006</v>
      </c>
      <c r="BN8" s="72">
        <v>59.6</v>
      </c>
      <c r="BO8" s="71">
        <v>73.7</v>
      </c>
      <c r="BP8" s="71">
        <v>70.7</v>
      </c>
      <c r="BQ8" s="71">
        <v>70.900000000000006</v>
      </c>
      <c r="BR8" s="71">
        <v>68.599999999999994</v>
      </c>
      <c r="BS8" s="71">
        <v>69.8</v>
      </c>
      <c r="BT8" s="71">
        <v>69.8</v>
      </c>
      <c r="BU8" s="71">
        <v>71.2</v>
      </c>
      <c r="BV8" s="71">
        <v>73</v>
      </c>
      <c r="BW8" s="71">
        <v>72.099999999999994</v>
      </c>
      <c r="BX8" s="71">
        <v>72.900000000000006</v>
      </c>
      <c r="BY8" s="71">
        <v>74.7</v>
      </c>
      <c r="BZ8" s="72">
        <v>46677</v>
      </c>
      <c r="CA8" s="72">
        <v>46691</v>
      </c>
      <c r="CB8" s="72">
        <v>47287</v>
      </c>
      <c r="CC8" s="72">
        <v>49186</v>
      </c>
      <c r="CD8" s="72">
        <v>48714</v>
      </c>
      <c r="CE8" s="72">
        <v>45085</v>
      </c>
      <c r="CF8" s="72">
        <v>44825</v>
      </c>
      <c r="CG8" s="72">
        <v>45494</v>
      </c>
      <c r="CH8" s="72">
        <v>47924</v>
      </c>
      <c r="CI8" s="72">
        <v>48807</v>
      </c>
      <c r="CJ8" s="71">
        <v>53621</v>
      </c>
      <c r="CK8" s="72">
        <v>10110</v>
      </c>
      <c r="CL8" s="72">
        <v>10232</v>
      </c>
      <c r="CM8" s="72">
        <v>10527</v>
      </c>
      <c r="CN8" s="72">
        <v>10734</v>
      </c>
      <c r="CO8" s="72">
        <v>11108</v>
      </c>
      <c r="CP8" s="72">
        <v>11881</v>
      </c>
      <c r="CQ8" s="72">
        <v>12023</v>
      </c>
      <c r="CR8" s="72">
        <v>12309</v>
      </c>
      <c r="CS8" s="72">
        <v>12502</v>
      </c>
      <c r="CT8" s="72">
        <v>12970</v>
      </c>
      <c r="CU8" s="71">
        <v>15586</v>
      </c>
      <c r="CV8" s="72">
        <v>56.2</v>
      </c>
      <c r="CW8" s="72">
        <v>63</v>
      </c>
      <c r="CX8" s="72">
        <v>62.7</v>
      </c>
      <c r="CY8" s="72">
        <v>63.5</v>
      </c>
      <c r="CZ8" s="72">
        <v>64.2</v>
      </c>
      <c r="DA8" s="72">
        <v>58.3</v>
      </c>
      <c r="DB8" s="72">
        <v>59.7</v>
      </c>
      <c r="DC8" s="72">
        <v>59</v>
      </c>
      <c r="DD8" s="72">
        <v>59.4</v>
      </c>
      <c r="DE8" s="72">
        <v>59.9</v>
      </c>
      <c r="DF8" s="72">
        <v>54.6</v>
      </c>
      <c r="DG8" s="72">
        <v>16.399999999999999</v>
      </c>
      <c r="DH8" s="72">
        <v>16.7</v>
      </c>
      <c r="DI8" s="72">
        <v>16.8</v>
      </c>
      <c r="DJ8" s="72">
        <v>16.2</v>
      </c>
      <c r="DK8" s="72">
        <v>16.5</v>
      </c>
      <c r="DL8" s="72">
        <v>22</v>
      </c>
      <c r="DM8" s="72">
        <v>20.9</v>
      </c>
      <c r="DN8" s="72">
        <v>20.7</v>
      </c>
      <c r="DO8" s="72">
        <v>20.6</v>
      </c>
      <c r="DP8" s="72">
        <v>20.5</v>
      </c>
      <c r="DQ8" s="72">
        <v>25</v>
      </c>
      <c r="DR8" s="71">
        <v>58</v>
      </c>
      <c r="DS8" s="71">
        <v>60.9</v>
      </c>
      <c r="DT8" s="71">
        <v>63.2</v>
      </c>
      <c r="DU8" s="71">
        <v>65</v>
      </c>
      <c r="DV8" s="71">
        <v>66.400000000000006</v>
      </c>
      <c r="DW8" s="71">
        <v>48.1</v>
      </c>
      <c r="DX8" s="71">
        <v>44.7</v>
      </c>
      <c r="DY8" s="71">
        <v>46.9</v>
      </c>
      <c r="DZ8" s="71">
        <v>48.6</v>
      </c>
      <c r="EA8" s="71">
        <v>50.8</v>
      </c>
      <c r="EB8" s="71">
        <v>53.5</v>
      </c>
      <c r="EC8" s="71">
        <v>73.8</v>
      </c>
      <c r="ED8" s="71">
        <v>78.8</v>
      </c>
      <c r="EE8" s="71">
        <v>82.3</v>
      </c>
      <c r="EF8" s="71">
        <v>83.3</v>
      </c>
      <c r="EG8" s="71">
        <v>83.7</v>
      </c>
      <c r="EH8" s="71">
        <v>66.5</v>
      </c>
      <c r="EI8" s="71">
        <v>64.2</v>
      </c>
      <c r="EJ8" s="71">
        <v>67.3</v>
      </c>
      <c r="EK8" s="71">
        <v>70.099999999999994</v>
      </c>
      <c r="EL8" s="71">
        <v>72.599999999999994</v>
      </c>
      <c r="EM8" s="71">
        <v>70</v>
      </c>
      <c r="EN8" s="72">
        <v>53912469</v>
      </c>
      <c r="EO8" s="72">
        <v>54187517</v>
      </c>
      <c r="EP8" s="72">
        <v>54169866</v>
      </c>
      <c r="EQ8" s="72">
        <v>54115262</v>
      </c>
      <c r="ER8" s="72">
        <v>54082679</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dcterms:modified xsi:type="dcterms:W3CDTF">2021-03-29T01:50:42Z</dcterms:modified>
</cp:coreProperties>
</file>