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csms02\1510総務契約課\総務係\統計調査\統計諸ﾌｧｲﾙ集\1統計いなぎ作成\統計いなぎ原稿\令和5年度版\原稿\回答\完成\"/>
    </mc:Choice>
  </mc:AlternateContent>
  <bookViews>
    <workbookView xWindow="0" yWindow="0" windowWidth="19200" windowHeight="10620"/>
  </bookViews>
  <sheets>
    <sheet name="P116,117" sheetId="15" r:id="rId1"/>
  </sheets>
  <calcPr calcId="162913"/>
</workbook>
</file>

<file path=xl/calcChain.xml><?xml version="1.0" encoding="utf-8"?>
<calcChain xmlns="http://schemas.openxmlformats.org/spreadsheetml/2006/main">
  <c r="Q33" i="15" l="1"/>
  <c r="E33" i="15"/>
  <c r="Y15" i="15" l="1"/>
  <c r="V15" i="15" l="1"/>
  <c r="AB15" i="15"/>
  <c r="AI15" i="15"/>
  <c r="J15" i="15"/>
  <c r="P15" i="15"/>
  <c r="V33" i="15"/>
  <c r="AA33" i="15"/>
  <c r="AE33" i="15"/>
  <c r="AJ33" i="15"/>
  <c r="AN33" i="15"/>
  <c r="I33" i="15"/>
  <c r="L33" i="15"/>
  <c r="U49" i="15"/>
  <c r="C49" i="15"/>
  <c r="F15" i="15" l="1"/>
  <c r="AL49" i="15"/>
  <c r="AI14" i="15"/>
  <c r="J14" i="15"/>
  <c r="Y14" i="15"/>
  <c r="AB14" i="15" s="1"/>
  <c r="V14" i="15"/>
  <c r="P14" i="15"/>
  <c r="F14" i="15" l="1"/>
  <c r="U48" i="15"/>
  <c r="C48" i="15"/>
  <c r="Q32" i="15"/>
  <c r="L32" i="15"/>
  <c r="I32" i="15"/>
  <c r="V32" i="15"/>
  <c r="AA32" i="15"/>
  <c r="AE32" i="15"/>
  <c r="AJ32" i="15"/>
  <c r="AN32" i="15"/>
  <c r="E32" i="15" l="1"/>
  <c r="AL48" i="15"/>
  <c r="P13" i="15"/>
  <c r="J13" i="15"/>
  <c r="AI13" i="15" l="1"/>
  <c r="Y13" i="15"/>
  <c r="AB13" i="15" s="1"/>
  <c r="V13" i="15"/>
  <c r="F13" i="15" l="1"/>
  <c r="U47" i="15"/>
  <c r="C47" i="15"/>
  <c r="AL47" i="15" l="1"/>
  <c r="I31" i="15"/>
  <c r="V29" i="15"/>
  <c r="I30" i="15"/>
  <c r="AJ29" i="15"/>
  <c r="AE29" i="15"/>
  <c r="Q29" i="15"/>
  <c r="L29" i="15"/>
  <c r="I29" i="15"/>
  <c r="AA29" i="15"/>
  <c r="AN29" i="15"/>
  <c r="L30" i="15"/>
  <c r="Q30" i="15"/>
  <c r="V30" i="15"/>
  <c r="AA30" i="15"/>
  <c r="AE30" i="15"/>
  <c r="AJ30" i="15"/>
  <c r="AN30" i="15"/>
  <c r="E30" i="15" l="1"/>
  <c r="E29" i="15"/>
  <c r="AN31" i="15"/>
  <c r="AJ31" i="15"/>
  <c r="AE31" i="15"/>
  <c r="AA31" i="15"/>
  <c r="V31" i="15"/>
  <c r="Q31" i="15"/>
  <c r="L31" i="15"/>
  <c r="J12" i="15"/>
  <c r="P12" i="15"/>
  <c r="Y12" i="15"/>
  <c r="AB12" i="15" s="1"/>
  <c r="AI12" i="15"/>
  <c r="V12" i="15"/>
  <c r="AJ46" i="15"/>
  <c r="U46" i="15" s="1"/>
  <c r="C46" i="15"/>
  <c r="C45" i="15"/>
  <c r="AJ45" i="15"/>
  <c r="U45" i="15" s="1"/>
  <c r="AI11" i="15"/>
  <c r="Y11" i="15"/>
  <c r="AB11" i="15" s="1"/>
  <c r="V11" i="15"/>
  <c r="P11" i="15"/>
  <c r="J11" i="15"/>
  <c r="E31" i="15" l="1"/>
  <c r="F12" i="15"/>
  <c r="AL45" i="15"/>
  <c r="F11" i="15"/>
  <c r="AL46" i="15"/>
</calcChain>
</file>

<file path=xl/comments1.xml><?xml version="1.0" encoding="utf-8"?>
<comments xmlns="http://schemas.openxmlformats.org/spreadsheetml/2006/main">
  <authors>
    <author>setup</author>
  </authors>
  <commentList>
    <comment ref="B14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税EUC「統計資料（所得区分別）」
R3年度出納閉鎖時点の値を使用
</t>
        </r>
        <r>
          <rPr>
            <b/>
            <sz val="9"/>
            <color indexed="10"/>
            <rFont val="MS P ゴシック"/>
            <family val="3"/>
            <charset val="128"/>
          </rPr>
          <t>※無職＝「所得無」＋「未申告」</t>
        </r>
      </text>
    </comment>
    <comment ref="B15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税EUC「統計資料（所得区分別）」
R4年度出納閉鎖時点の値を使用
</t>
        </r>
        <r>
          <rPr>
            <b/>
            <sz val="9"/>
            <color indexed="10"/>
            <rFont val="MS P ゴシック"/>
            <family val="3"/>
            <charset val="128"/>
          </rPr>
          <t>※無職＝「所得無」＋「未申告」</t>
        </r>
      </text>
    </comment>
    <comment ref="B32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税EUC「統計資料（所得段階別）」
R3年度出納閉鎖時点の値を使用</t>
        </r>
      </text>
    </comment>
    <comment ref="B33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税EUC「統計資料（所得段階別）」
R4年度出納閉鎖時点の値を使用</t>
        </r>
      </text>
    </comment>
    <comment ref="Q33" authorId="0" shapeId="0">
      <text>
        <r>
          <rPr>
            <sz val="9"/>
            <color indexed="81"/>
            <rFont val="MS P ゴシック"/>
            <family val="3"/>
            <charset val="128"/>
          </rPr>
          <t>端数調整 +0.01</t>
        </r>
      </text>
    </comment>
  </commentList>
</comments>
</file>

<file path=xl/sharedStrings.xml><?xml version="1.0" encoding="utf-8"?>
<sst xmlns="http://schemas.openxmlformats.org/spreadsheetml/2006/main" count="85" uniqueCount="50">
  <si>
    <t>総数</t>
    <rPh sb="0" eb="2">
      <t>ソウスウ</t>
    </rPh>
    <phoneticPr fontId="2"/>
  </si>
  <si>
    <t>納税義務者（世帯）数の推移</t>
    <rPh sb="0" eb="2">
      <t>ノウゼイ</t>
    </rPh>
    <rPh sb="2" eb="5">
      <t>ギムシャ</t>
    </rPh>
    <rPh sb="6" eb="8">
      <t>セタイ</t>
    </rPh>
    <rPh sb="9" eb="10">
      <t>スウ</t>
    </rPh>
    <rPh sb="11" eb="13">
      <t>スイイ</t>
    </rPh>
    <phoneticPr fontId="2"/>
  </si>
  <si>
    <t>年度</t>
    <rPh sb="0" eb="2">
      <t>ネンド</t>
    </rPh>
    <phoneticPr fontId="2"/>
  </si>
  <si>
    <t>給与所得者</t>
    <rPh sb="0" eb="2">
      <t>キュウヨ</t>
    </rPh>
    <rPh sb="2" eb="3">
      <t>ショ</t>
    </rPh>
    <rPh sb="3" eb="4">
      <t>トク</t>
    </rPh>
    <rPh sb="4" eb="5">
      <t>シャ</t>
    </rPh>
    <phoneticPr fontId="2"/>
  </si>
  <si>
    <t>営業所得者</t>
    <rPh sb="0" eb="2">
      <t>エイギョウ</t>
    </rPh>
    <rPh sb="2" eb="4">
      <t>ショトク</t>
    </rPh>
    <rPh sb="4" eb="5">
      <t>シャ</t>
    </rPh>
    <phoneticPr fontId="2"/>
  </si>
  <si>
    <t>農業所得者</t>
    <rPh sb="0" eb="2">
      <t>ノウギョウ</t>
    </rPh>
    <rPh sb="2" eb="4">
      <t>ショトク</t>
    </rPh>
    <rPh sb="4" eb="5">
      <t>シャ</t>
    </rPh>
    <phoneticPr fontId="2"/>
  </si>
  <si>
    <t>その他の所得者</t>
    <rPh sb="2" eb="3">
      <t>タ</t>
    </rPh>
    <rPh sb="4" eb="6">
      <t>ショトク</t>
    </rPh>
    <rPh sb="6" eb="7">
      <t>シャ</t>
    </rPh>
    <phoneticPr fontId="2"/>
  </si>
  <si>
    <t>無職</t>
    <rPh sb="0" eb="2">
      <t>ムショク</t>
    </rPh>
    <phoneticPr fontId="2"/>
  </si>
  <si>
    <t>世帯数</t>
    <rPh sb="0" eb="3">
      <t>セタイスウ</t>
    </rPh>
    <phoneticPr fontId="2"/>
  </si>
  <si>
    <t>構成比</t>
    <rPh sb="0" eb="2">
      <t>コウセイ</t>
    </rPh>
    <rPh sb="2" eb="3">
      <t>ヒ</t>
    </rPh>
    <phoneticPr fontId="2"/>
  </si>
  <si>
    <t>世帯数</t>
  </si>
  <si>
    <t>構成比</t>
  </si>
  <si>
    <t>世帯数</t>
    <rPh sb="0" eb="2">
      <t>セタイ</t>
    </rPh>
    <rPh sb="2" eb="3">
      <t>スウ</t>
    </rPh>
    <phoneticPr fontId="2"/>
  </si>
  <si>
    <t>保険納税義務者（世帯）数の推移</t>
    <rPh sb="0" eb="2">
      <t>ホケン</t>
    </rPh>
    <rPh sb="2" eb="4">
      <t>ノウゼイ</t>
    </rPh>
    <rPh sb="4" eb="7">
      <t>ギムシャ</t>
    </rPh>
    <rPh sb="8" eb="10">
      <t>セタイ</t>
    </rPh>
    <rPh sb="11" eb="12">
      <t>スウ</t>
    </rPh>
    <rPh sb="13" eb="15">
      <t>スイイ</t>
    </rPh>
    <phoneticPr fontId="2"/>
  </si>
  <si>
    <t>総所得等ないもの</t>
    <rPh sb="0" eb="1">
      <t>ソウ</t>
    </rPh>
    <rPh sb="1" eb="3">
      <t>ショトク</t>
    </rPh>
    <rPh sb="3" eb="4">
      <t>ナド</t>
    </rPh>
    <phoneticPr fontId="2"/>
  </si>
  <si>
    <t>４０万円以下</t>
    <rPh sb="2" eb="4">
      <t>マンエン</t>
    </rPh>
    <rPh sb="4" eb="6">
      <t>イカ</t>
    </rPh>
    <phoneticPr fontId="2"/>
  </si>
  <si>
    <t>４０～８０万円以下</t>
    <rPh sb="5" eb="7">
      <t>マンエン</t>
    </rPh>
    <rPh sb="7" eb="9">
      <t>イカ</t>
    </rPh>
    <phoneticPr fontId="2"/>
  </si>
  <si>
    <t>８０～１５０万円以下</t>
    <rPh sb="6" eb="8">
      <t>マンエン</t>
    </rPh>
    <rPh sb="8" eb="10">
      <t>イカ</t>
    </rPh>
    <phoneticPr fontId="2"/>
  </si>
  <si>
    <t>１５０～２５０万円以下</t>
    <rPh sb="7" eb="8">
      <t>マン</t>
    </rPh>
    <rPh sb="8" eb="9">
      <t>エン</t>
    </rPh>
    <rPh sb="9" eb="11">
      <t>イカ</t>
    </rPh>
    <phoneticPr fontId="2"/>
  </si>
  <si>
    <t>２５０～４００万円以下</t>
    <rPh sb="7" eb="8">
      <t>マン</t>
    </rPh>
    <rPh sb="8" eb="9">
      <t>エン</t>
    </rPh>
    <rPh sb="9" eb="11">
      <t>イカ</t>
    </rPh>
    <phoneticPr fontId="2"/>
  </si>
  <si>
    <t>４００～５００万円以下</t>
    <rPh sb="7" eb="9">
      <t>マンエン</t>
    </rPh>
    <rPh sb="9" eb="11">
      <t>イカ</t>
    </rPh>
    <phoneticPr fontId="2"/>
  </si>
  <si>
    <t>５００万円を超えるもの</t>
    <rPh sb="3" eb="4">
      <t>マン</t>
    </rPh>
    <rPh sb="4" eb="5">
      <t>エン</t>
    </rPh>
    <rPh sb="6" eb="7">
      <t>コ</t>
    </rPh>
    <phoneticPr fontId="2"/>
  </si>
  <si>
    <t>被保険者の事由別異動状況</t>
    <rPh sb="0" eb="1">
      <t>ヒ</t>
    </rPh>
    <rPh sb="1" eb="3">
      <t>ホケン</t>
    </rPh>
    <rPh sb="3" eb="4">
      <t>シャ</t>
    </rPh>
    <rPh sb="5" eb="6">
      <t>ジ</t>
    </rPh>
    <rPh sb="6" eb="7">
      <t>ユ</t>
    </rPh>
    <rPh sb="7" eb="8">
      <t>ベツ</t>
    </rPh>
    <rPh sb="8" eb="10">
      <t>イドウ</t>
    </rPh>
    <rPh sb="10" eb="12">
      <t>ジョウキョウ</t>
    </rPh>
    <phoneticPr fontId="2"/>
  </si>
  <si>
    <t>単位：人</t>
    <rPh sb="0" eb="2">
      <t>タンイ</t>
    </rPh>
    <rPh sb="3" eb="4">
      <t>ヒト</t>
    </rPh>
    <phoneticPr fontId="2"/>
  </si>
  <si>
    <t>年度の増</t>
    <rPh sb="0" eb="2">
      <t>ネンド</t>
    </rPh>
    <rPh sb="3" eb="4">
      <t>ゾウ</t>
    </rPh>
    <phoneticPr fontId="2"/>
  </si>
  <si>
    <t>年度の減</t>
    <rPh sb="0" eb="2">
      <t>ネンド</t>
    </rPh>
    <rPh sb="3" eb="4">
      <t>ゲン</t>
    </rPh>
    <phoneticPr fontId="2"/>
  </si>
  <si>
    <t>差引</t>
    <rPh sb="0" eb="2">
      <t>サシヒキ</t>
    </rPh>
    <phoneticPr fontId="2"/>
  </si>
  <si>
    <t>転入</t>
    <rPh sb="0" eb="2">
      <t>テンニュウ</t>
    </rPh>
    <phoneticPr fontId="2"/>
  </si>
  <si>
    <t>社保離脱</t>
    <rPh sb="0" eb="1">
      <t>シャ</t>
    </rPh>
    <rPh sb="1" eb="2">
      <t>ホ</t>
    </rPh>
    <rPh sb="2" eb="4">
      <t>リダツ</t>
    </rPh>
    <phoneticPr fontId="2"/>
  </si>
  <si>
    <t>生保廃止</t>
    <rPh sb="0" eb="2">
      <t>セイホ</t>
    </rPh>
    <rPh sb="2" eb="4">
      <t>ハイシ</t>
    </rPh>
    <phoneticPr fontId="2"/>
  </si>
  <si>
    <t>出生</t>
    <rPh sb="0" eb="2">
      <t>シュッセイ</t>
    </rPh>
    <phoneticPr fontId="2"/>
  </si>
  <si>
    <t>その他</t>
    <rPh sb="2" eb="3">
      <t>タ</t>
    </rPh>
    <phoneticPr fontId="2"/>
  </si>
  <si>
    <t>転出</t>
    <rPh sb="0" eb="2">
      <t>テンシュツ</t>
    </rPh>
    <phoneticPr fontId="2"/>
  </si>
  <si>
    <t>社保加入</t>
    <rPh sb="0" eb="1">
      <t>シャ</t>
    </rPh>
    <rPh sb="1" eb="2">
      <t>ホ</t>
    </rPh>
    <rPh sb="2" eb="4">
      <t>カニュウ</t>
    </rPh>
    <phoneticPr fontId="2"/>
  </si>
  <si>
    <t>生保開始</t>
    <rPh sb="0" eb="2">
      <t>セイホ</t>
    </rPh>
    <rPh sb="2" eb="4">
      <t>カイシ</t>
    </rPh>
    <phoneticPr fontId="2"/>
  </si>
  <si>
    <t>死亡</t>
    <rPh sb="0" eb="2">
      <t>シボウ</t>
    </rPh>
    <phoneticPr fontId="2"/>
  </si>
  <si>
    <t>増減（△）数</t>
    <rPh sb="0" eb="2">
      <t>ゾウゲン</t>
    </rPh>
    <rPh sb="5" eb="6">
      <t>スウ</t>
    </rPh>
    <phoneticPr fontId="2"/>
  </si>
  <si>
    <t>資料　：　市民部保険年金課</t>
    <rPh sb="0" eb="2">
      <t>シリョウ</t>
    </rPh>
    <rPh sb="5" eb="7">
      <t>シミン</t>
    </rPh>
    <rPh sb="7" eb="8">
      <t>ブ</t>
    </rPh>
    <rPh sb="8" eb="10">
      <t>ホケン</t>
    </rPh>
    <rPh sb="10" eb="12">
      <t>ネンキン</t>
    </rPh>
    <rPh sb="12" eb="13">
      <t>カ</t>
    </rPh>
    <phoneticPr fontId="2"/>
  </si>
  <si>
    <t>単位　：　世帯、％</t>
    <rPh sb="0" eb="2">
      <t>タンイ</t>
    </rPh>
    <rPh sb="5" eb="7">
      <t>セタイ</t>
    </rPh>
    <phoneticPr fontId="2"/>
  </si>
  <si>
    <t>単位　：世帯、％</t>
    <rPh sb="0" eb="2">
      <t>タンイ</t>
    </rPh>
    <rPh sb="4" eb="6">
      <t>セタイ</t>
    </rPh>
    <phoneticPr fontId="2"/>
  </si>
  <si>
    <t>注）年度の減のうち「その他」には、「後期高齢者医療制度への加入」を含む。</t>
    <rPh sb="0" eb="1">
      <t>チュウ</t>
    </rPh>
    <rPh sb="2" eb="4">
      <t>ネンド</t>
    </rPh>
    <rPh sb="5" eb="6">
      <t>ゲン</t>
    </rPh>
    <rPh sb="12" eb="13">
      <t>タ</t>
    </rPh>
    <rPh sb="18" eb="20">
      <t>コウキ</t>
    </rPh>
    <rPh sb="20" eb="23">
      <t>コウレイシャ</t>
    </rPh>
    <rPh sb="23" eb="25">
      <t>イリョウ</t>
    </rPh>
    <rPh sb="25" eb="27">
      <t>セイド</t>
    </rPh>
    <rPh sb="29" eb="31">
      <t>カニュウ</t>
    </rPh>
    <rPh sb="33" eb="34">
      <t>フク</t>
    </rPh>
    <phoneticPr fontId="2"/>
  </si>
  <si>
    <t>令和2年度</t>
    <rPh sb="0" eb="2">
      <t>レイワ</t>
    </rPh>
    <rPh sb="3" eb="4">
      <t>ネン</t>
    </rPh>
    <rPh sb="4" eb="5">
      <t>ド</t>
    </rPh>
    <phoneticPr fontId="2"/>
  </si>
  <si>
    <t>令和2年度</t>
    <rPh sb="0" eb="2">
      <t>レイワ</t>
    </rPh>
    <rPh sb="3" eb="4">
      <t>ネン</t>
    </rPh>
    <rPh sb="4" eb="5">
      <t>ド</t>
    </rPh>
    <phoneticPr fontId="2"/>
  </si>
  <si>
    <t>令和2年度</t>
    <rPh sb="0" eb="2">
      <t>レイワ</t>
    </rPh>
    <rPh sb="3" eb="5">
      <t>ネンド</t>
    </rPh>
    <phoneticPr fontId="2"/>
  </si>
  <si>
    <t>平成30年度</t>
    <rPh sb="0" eb="2">
      <t>ヘイセイ</t>
    </rPh>
    <rPh sb="4" eb="6">
      <t>ネンド</t>
    </rPh>
    <phoneticPr fontId="2"/>
  </si>
  <si>
    <t>第  １ ０　９  表　  　　国  民  健  康  保  険</t>
    <rPh sb="0" eb="1">
      <t>ダイ</t>
    </rPh>
    <rPh sb="10" eb="11">
      <t>ヒョウ</t>
    </rPh>
    <rPh sb="16" eb="17">
      <t>クニ</t>
    </rPh>
    <rPh sb="19" eb="20">
      <t>タミ</t>
    </rPh>
    <rPh sb="22" eb="23">
      <t>ケン</t>
    </rPh>
    <rPh sb="25" eb="26">
      <t>ヤスシ</t>
    </rPh>
    <rPh sb="28" eb="29">
      <t>タモツ</t>
    </rPh>
    <rPh sb="31" eb="32">
      <t>ケン</t>
    </rPh>
    <phoneticPr fontId="2"/>
  </si>
  <si>
    <t>１　１　６　　福祉・保険衛生・公害・リサイクル</t>
    <rPh sb="7" eb="9">
      <t>フクシ</t>
    </rPh>
    <rPh sb="10" eb="12">
      <t>ホケン</t>
    </rPh>
    <rPh sb="12" eb="14">
      <t>エイセイ</t>
    </rPh>
    <rPh sb="15" eb="17">
      <t>コウガイ</t>
    </rPh>
    <phoneticPr fontId="2"/>
  </si>
  <si>
    <t>福祉・保健衛生・公害・リサイクル　　１　１　７</t>
    <rPh sb="0" eb="2">
      <t>フクシ</t>
    </rPh>
    <rPh sb="3" eb="5">
      <t>ホケン</t>
    </rPh>
    <rPh sb="5" eb="7">
      <t>エイセイ</t>
    </rPh>
    <rPh sb="8" eb="10">
      <t>コウガイ</t>
    </rPh>
    <phoneticPr fontId="2"/>
  </si>
  <si>
    <t>第  １ １ ０  表　　 　所  得  金  額  別  国  民  健  康</t>
    <rPh sb="0" eb="1">
      <t>ダイ</t>
    </rPh>
    <rPh sb="10" eb="11">
      <t>ヒョウ</t>
    </rPh>
    <rPh sb="15" eb="16">
      <t>トコロ</t>
    </rPh>
    <rPh sb="18" eb="19">
      <t>エ</t>
    </rPh>
    <rPh sb="21" eb="22">
      <t>キン</t>
    </rPh>
    <rPh sb="24" eb="25">
      <t>ガク</t>
    </rPh>
    <rPh sb="27" eb="28">
      <t>ベツ</t>
    </rPh>
    <rPh sb="30" eb="31">
      <t>クニ</t>
    </rPh>
    <rPh sb="33" eb="34">
      <t>タミ</t>
    </rPh>
    <rPh sb="36" eb="37">
      <t>ケン</t>
    </rPh>
    <rPh sb="39" eb="40">
      <t>ヤスシ</t>
    </rPh>
    <phoneticPr fontId="2"/>
  </si>
  <si>
    <t>第  １ １ １  表　　   　　国   民   健   康   保   険</t>
    <rPh sb="0" eb="1">
      <t>ダイ</t>
    </rPh>
    <rPh sb="10" eb="11">
      <t>ヒョウ</t>
    </rPh>
    <rPh sb="18" eb="19">
      <t>クニ</t>
    </rPh>
    <rPh sb="22" eb="23">
      <t>タミ</t>
    </rPh>
    <rPh sb="26" eb="27">
      <t>ケン</t>
    </rPh>
    <rPh sb="30" eb="31">
      <t>ヤスシ</t>
    </rPh>
    <rPh sb="34" eb="35">
      <t>タモツ</t>
    </rPh>
    <rPh sb="38" eb="39">
      <t>ケン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</si>
</sst>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0.00_ "/>
    <numFmt numFmtId="177" formatCode="#,##0_ "/>
    <numFmt numFmtId="178" formatCode="#,##0.00_ "/>
    <numFmt numFmtId="179" formatCode="#,##0;&quot;△ &quot;#,##0"/>
    <numFmt numFmtId="180" formatCode="0.00_);[Red]\(0.00\)"/>
  </numFmts>
  <fonts count="1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2"/>
      <name val="ＭＳ Ｐゴシック"/>
      <family val="3"/>
      <charset val="128"/>
    </font>
    <font>
      <b/>
      <sz val="10"/>
      <name val="ＭＳ Ｐ明朝"/>
      <family val="1"/>
      <charset val="128"/>
    </font>
    <font>
      <sz val="11"/>
      <color rgb="FFFF0000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b/>
      <sz val="9"/>
      <color indexed="10"/>
      <name val="MS P ゴシック"/>
      <family val="3"/>
      <charset val="128"/>
    </font>
    <font>
      <sz val="9"/>
      <color indexed="81"/>
      <name val="MS P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94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4" xfId="0" applyFont="1" applyBorder="1"/>
    <xf numFmtId="0" fontId="5" fillId="0" borderId="0" xfId="0" applyFont="1"/>
    <xf numFmtId="0" fontId="3" fillId="0" borderId="0" xfId="0" applyFont="1" applyFill="1" applyBorder="1"/>
    <xf numFmtId="0" fontId="3" fillId="0" borderId="0" xfId="0" applyFont="1" applyBorder="1"/>
    <xf numFmtId="0" fontId="3" fillId="0" borderId="5" xfId="0" applyFont="1" applyBorder="1"/>
    <xf numFmtId="0" fontId="4" fillId="0" borderId="0" xfId="0" applyFont="1" applyAlignment="1">
      <alignment horizontal="distributed" vertical="center"/>
    </xf>
    <xf numFmtId="0" fontId="3" fillId="0" borderId="0" xfId="0" applyFont="1" applyAlignment="1">
      <alignment horizontal="distributed" vertical="center" justifyLastLine="1"/>
    </xf>
    <xf numFmtId="0" fontId="3" fillId="0" borderId="5" xfId="0" applyFont="1" applyBorder="1" applyAlignment="1">
      <alignment horizontal="distributed" vertical="center" justifyLastLine="1"/>
    </xf>
    <xf numFmtId="0" fontId="3" fillId="0" borderId="7" xfId="0" applyFont="1" applyBorder="1"/>
    <xf numFmtId="0" fontId="3" fillId="0" borderId="4" xfId="0" applyFont="1" applyBorder="1" applyAlignment="1">
      <alignment horizontal="distributed" vertical="center" justifyLastLine="1"/>
    </xf>
    <xf numFmtId="38" fontId="5" fillId="0" borderId="0" xfId="1" applyFont="1"/>
    <xf numFmtId="0" fontId="3" fillId="0" borderId="0" xfId="0" applyFont="1" applyFill="1" applyBorder="1" applyAlignment="1">
      <alignment horizontal="center"/>
    </xf>
    <xf numFmtId="38" fontId="5" fillId="0" borderId="0" xfId="1" applyFont="1" applyFill="1" applyBorder="1"/>
    <xf numFmtId="177" fontId="3" fillId="0" borderId="0" xfId="0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distributed" vertical="center" justifyLastLine="1"/>
    </xf>
    <xf numFmtId="0" fontId="3" fillId="0" borderId="8" xfId="0" applyFont="1" applyBorder="1" applyAlignment="1">
      <alignment horizontal="distributed" vertical="center" justifyLastLine="1"/>
    </xf>
    <xf numFmtId="0" fontId="5" fillId="0" borderId="0" xfId="0" applyFont="1" applyFill="1" applyBorder="1"/>
    <xf numFmtId="0" fontId="3" fillId="0" borderId="1" xfId="0" applyFont="1" applyFill="1" applyBorder="1"/>
    <xf numFmtId="38" fontId="3" fillId="0" borderId="1" xfId="1" applyFont="1" applyBorder="1"/>
    <xf numFmtId="0" fontId="3" fillId="0" borderId="4" xfId="0" applyFont="1" applyBorder="1" applyAlignment="1">
      <alignment horizontal="distributed" justifyLastLine="1"/>
    </xf>
    <xf numFmtId="178" fontId="3" fillId="0" borderId="0" xfId="0" applyNumberFormat="1" applyFont="1" applyFill="1" applyBorder="1" applyAlignment="1">
      <alignment horizontal="center"/>
    </xf>
    <xf numFmtId="180" fontId="3" fillId="0" borderId="0" xfId="0" applyNumberFormat="1" applyFont="1" applyFill="1" applyBorder="1" applyAlignment="1">
      <alignment horizontal="right"/>
    </xf>
    <xf numFmtId="0" fontId="3" fillId="0" borderId="0" xfId="0" applyFont="1" applyFill="1"/>
    <xf numFmtId="0" fontId="3" fillId="0" borderId="0" xfId="0" applyFont="1" applyAlignment="1"/>
    <xf numFmtId="0" fontId="3" fillId="0" borderId="1" xfId="0" applyFont="1" applyFill="1" applyBorder="1" applyAlignment="1"/>
    <xf numFmtId="0" fontId="3" fillId="0" borderId="0" xfId="0" applyFont="1" applyBorder="1" applyAlignment="1">
      <alignment horizontal="distributed" vertical="center"/>
    </xf>
    <xf numFmtId="0" fontId="3" fillId="0" borderId="0" xfId="0" applyFont="1" applyBorder="1" applyAlignment="1"/>
    <xf numFmtId="0" fontId="3" fillId="0" borderId="0" xfId="0" applyFont="1" applyFill="1" applyBorder="1" applyAlignment="1"/>
    <xf numFmtId="38" fontId="3" fillId="0" borderId="0" xfId="0" applyNumberFormat="1" applyFont="1"/>
    <xf numFmtId="0" fontId="6" fillId="0" borderId="0" xfId="0" applyFont="1"/>
    <xf numFmtId="0" fontId="0" fillId="0" borderId="0" xfId="0" applyFont="1"/>
    <xf numFmtId="0" fontId="0" fillId="0" borderId="0" xfId="0" applyFont="1" applyBorder="1"/>
    <xf numFmtId="0" fontId="0" fillId="0" borderId="0" xfId="0" applyFont="1" applyBorder="1" applyAlignment="1">
      <alignment horizontal="center"/>
    </xf>
    <xf numFmtId="38" fontId="0" fillId="0" borderId="0" xfId="0" applyNumberFormat="1" applyFont="1"/>
    <xf numFmtId="0" fontId="3" fillId="0" borderId="4" xfId="0" applyFont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38" fontId="3" fillId="0" borderId="0" xfId="1" applyFont="1" applyFill="1" applyBorder="1" applyAlignment="1">
      <alignment horizontal="center"/>
    </xf>
    <xf numFmtId="176" fontId="3" fillId="0" borderId="0" xfId="0" applyNumberFormat="1" applyFont="1" applyFill="1" applyBorder="1" applyAlignment="1">
      <alignment horizontal="center"/>
    </xf>
    <xf numFmtId="0" fontId="3" fillId="0" borderId="3" xfId="0" applyFont="1" applyBorder="1" applyAlignment="1">
      <alignment horizontal="distributed" vertical="center" justifyLastLine="1"/>
    </xf>
    <xf numFmtId="0" fontId="3" fillId="0" borderId="2" xfId="0" applyFont="1" applyBorder="1" applyAlignment="1">
      <alignment horizontal="distributed" vertical="center" justifyLastLine="1"/>
    </xf>
    <xf numFmtId="0" fontId="3" fillId="0" borderId="0" xfId="0" applyFont="1" applyAlignment="1">
      <alignment horizontal="left"/>
    </xf>
    <xf numFmtId="0" fontId="3" fillId="0" borderId="5" xfId="0" applyFont="1" applyBorder="1" applyAlignment="1">
      <alignment horizontal="distributed" vertical="center" justifyLastLine="1"/>
    </xf>
    <xf numFmtId="0" fontId="3" fillId="0" borderId="6" xfId="0" applyFont="1" applyBorder="1" applyAlignment="1">
      <alignment horizontal="distributed" vertical="center" justifyLastLine="1"/>
    </xf>
    <xf numFmtId="0" fontId="3" fillId="0" borderId="0" xfId="0" applyFont="1" applyBorder="1" applyAlignment="1">
      <alignment horizontal="distributed" vertical="center" justifyLastLine="1"/>
    </xf>
    <xf numFmtId="38" fontId="3" fillId="0" borderId="0" xfId="1" applyFont="1" applyFill="1" applyBorder="1" applyAlignment="1">
      <alignment horizontal="center"/>
    </xf>
    <xf numFmtId="176" fontId="3" fillId="0" borderId="0" xfId="0" applyNumberFormat="1" applyFont="1" applyFill="1" applyBorder="1" applyAlignment="1">
      <alignment horizontal="center"/>
    </xf>
    <xf numFmtId="178" fontId="3" fillId="0" borderId="0" xfId="0" applyNumberFormat="1" applyFont="1" applyFill="1" applyBorder="1" applyAlignment="1">
      <alignment horizontal="center"/>
    </xf>
    <xf numFmtId="38" fontId="3" fillId="0" borderId="0" xfId="1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176" fontId="3" fillId="0" borderId="0" xfId="0" applyNumberFormat="1" applyFont="1" applyFill="1" applyBorder="1" applyAlignment="1">
      <alignment horizontal="center"/>
    </xf>
    <xf numFmtId="38" fontId="3" fillId="0" borderId="0" xfId="1" applyFont="1" applyFill="1" applyBorder="1" applyAlignment="1">
      <alignment horizontal="center"/>
    </xf>
    <xf numFmtId="176" fontId="3" fillId="0" borderId="0" xfId="0" applyNumberFormat="1" applyFont="1" applyFill="1" applyBorder="1" applyAlignment="1">
      <alignment horizontal="center"/>
    </xf>
    <xf numFmtId="38" fontId="3" fillId="0" borderId="0" xfId="1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176" fontId="3" fillId="0" borderId="0" xfId="0" applyNumberFormat="1" applyFont="1" applyFill="1" applyBorder="1" applyAlignment="1">
      <alignment horizontal="center"/>
    </xf>
    <xf numFmtId="38" fontId="3" fillId="0" borderId="0" xfId="1" applyFont="1" applyFill="1" applyBorder="1" applyAlignment="1">
      <alignment horizontal="center"/>
    </xf>
    <xf numFmtId="176" fontId="3" fillId="0" borderId="0" xfId="0" applyNumberFormat="1" applyFont="1" applyFill="1" applyBorder="1" applyAlignment="1">
      <alignment horizontal="center"/>
    </xf>
    <xf numFmtId="1" fontId="5" fillId="0" borderId="0" xfId="0" applyNumberFormat="1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38" fontId="3" fillId="0" borderId="0" xfId="0" applyNumberFormat="1" applyFont="1" applyFill="1" applyBorder="1" applyAlignment="1">
      <alignment horizontal="right" indent="1"/>
    </xf>
    <xf numFmtId="38" fontId="5" fillId="0" borderId="0" xfId="1" applyFont="1" applyFill="1" applyBorder="1" applyAlignment="1">
      <alignment horizontal="right" indent="1"/>
    </xf>
    <xf numFmtId="179" fontId="3" fillId="0" borderId="0" xfId="1" applyNumberFormat="1" applyFont="1" applyFill="1" applyBorder="1" applyAlignment="1">
      <alignment horizontal="right"/>
    </xf>
    <xf numFmtId="38" fontId="3" fillId="0" borderId="0" xfId="1" applyFont="1" applyFill="1" applyBorder="1" applyAlignment="1">
      <alignment horizontal="right" indent="1"/>
    </xf>
    <xf numFmtId="38" fontId="3" fillId="0" borderId="0" xfId="1" applyFont="1" applyFill="1" applyBorder="1" applyAlignment="1">
      <alignment horizontal="right"/>
    </xf>
    <xf numFmtId="180" fontId="3" fillId="0" borderId="0" xfId="0" applyNumberFormat="1" applyFont="1" applyFill="1" applyBorder="1" applyAlignment="1"/>
    <xf numFmtId="0" fontId="3" fillId="0" borderId="0" xfId="0" applyFont="1" applyFill="1" applyBorder="1" applyAlignment="1">
      <alignment horizontal="right" indent="1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distributed" vertical="center"/>
    </xf>
    <xf numFmtId="0" fontId="3" fillId="0" borderId="7" xfId="0" applyFont="1" applyBorder="1" applyAlignment="1">
      <alignment horizontal="distributed" vertical="center" justifyLastLine="1"/>
    </xf>
    <xf numFmtId="0" fontId="3" fillId="0" borderId="5" xfId="0" applyFont="1" applyBorder="1" applyAlignment="1">
      <alignment horizontal="distributed" vertical="center" justifyLastLine="1"/>
    </xf>
    <xf numFmtId="0" fontId="3" fillId="0" borderId="3" xfId="0" applyFont="1" applyBorder="1" applyAlignment="1">
      <alignment horizontal="distributed" vertical="center" justifyLastLine="1"/>
    </xf>
    <xf numFmtId="0" fontId="3" fillId="0" borderId="6" xfId="0" applyFont="1" applyBorder="1" applyAlignment="1">
      <alignment horizontal="distributed" vertical="center" justifyLastLine="1"/>
    </xf>
    <xf numFmtId="0" fontId="3" fillId="0" borderId="2" xfId="0" applyFont="1" applyBorder="1" applyAlignment="1">
      <alignment horizontal="distributed" vertical="center" justifyLastLine="1"/>
    </xf>
    <xf numFmtId="0" fontId="5" fillId="0" borderId="6" xfId="0" applyFont="1" applyBorder="1" applyAlignment="1">
      <alignment horizontal="distributed" vertical="center" justifyLastLine="1"/>
    </xf>
    <xf numFmtId="0" fontId="5" fillId="0" borderId="2" xfId="0" applyFont="1" applyBorder="1" applyAlignment="1">
      <alignment horizontal="distributed" vertical="center" justifyLastLine="1"/>
    </xf>
    <xf numFmtId="0" fontId="3" fillId="0" borderId="0" xfId="0" applyFont="1" applyAlignment="1">
      <alignment horizontal="left"/>
    </xf>
    <xf numFmtId="38" fontId="5" fillId="0" borderId="9" xfId="1" applyFont="1" applyFill="1" applyBorder="1" applyAlignment="1">
      <alignment horizontal="right" indent="1"/>
    </xf>
    <xf numFmtId="0" fontId="5" fillId="0" borderId="3" xfId="0" applyFont="1" applyBorder="1" applyAlignment="1">
      <alignment horizontal="distributed" vertical="center" justifyLastLine="1"/>
    </xf>
    <xf numFmtId="0" fontId="3" fillId="0" borderId="10" xfId="0" applyFont="1" applyBorder="1" applyAlignment="1">
      <alignment horizontal="distributed" vertical="center" justifyLastLine="1"/>
    </xf>
    <xf numFmtId="0" fontId="3" fillId="0" borderId="1" xfId="0" applyFont="1" applyBorder="1" applyAlignment="1">
      <alignment horizontal="distributed" vertical="center" justifyLastLine="1"/>
    </xf>
    <xf numFmtId="0" fontId="3" fillId="0" borderId="3" xfId="0" applyFont="1" applyBorder="1" applyAlignment="1">
      <alignment horizontal="center" vertical="center" justifyLastLine="1"/>
    </xf>
    <xf numFmtId="0" fontId="3" fillId="0" borderId="6" xfId="0" applyFont="1" applyBorder="1" applyAlignment="1">
      <alignment horizontal="center" vertical="center" justifyLastLine="1"/>
    </xf>
    <xf numFmtId="0" fontId="3" fillId="0" borderId="2" xfId="0" applyFont="1" applyBorder="1" applyAlignment="1">
      <alignment horizontal="center" vertical="center" justifyLastLine="1"/>
    </xf>
    <xf numFmtId="180" fontId="3" fillId="0" borderId="0" xfId="0" applyNumberFormat="1" applyFont="1" applyFill="1" applyBorder="1" applyAlignment="1">
      <alignment horizontal="center"/>
    </xf>
    <xf numFmtId="38" fontId="5" fillId="0" borderId="9" xfId="1" applyFont="1" applyFill="1" applyBorder="1" applyAlignment="1">
      <alignment horizontal="right"/>
    </xf>
    <xf numFmtId="38" fontId="5" fillId="0" borderId="0" xfId="1" applyFont="1" applyFill="1" applyBorder="1" applyAlignment="1">
      <alignment horizontal="right"/>
    </xf>
    <xf numFmtId="38" fontId="5" fillId="0" borderId="0" xfId="1" applyNumberFormat="1" applyFont="1" applyFill="1" applyBorder="1" applyAlignment="1">
      <alignment horizontal="center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left"/>
    </xf>
    <xf numFmtId="0" fontId="3" fillId="0" borderId="9" xfId="0" applyFont="1" applyBorder="1" applyAlignment="1">
      <alignment horizontal="distributed" vertical="center" justifyLastLine="1"/>
    </xf>
    <xf numFmtId="0" fontId="3" fillId="0" borderId="0" xfId="0" applyFont="1" applyBorder="1" applyAlignment="1">
      <alignment horizontal="distributed" vertical="center" justifyLastLine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Q53"/>
  <sheetViews>
    <sheetView tabSelected="1" zoomScaleNormal="100" workbookViewId="0">
      <selection activeCell="E38" sqref="E38"/>
    </sheetView>
  </sheetViews>
  <sheetFormatPr defaultRowHeight="13.5"/>
  <cols>
    <col min="1" max="1" width="4.25" customWidth="1"/>
    <col min="2" max="2" width="13.25" customWidth="1"/>
    <col min="3" max="3" width="7.875" customWidth="1"/>
    <col min="4" max="5" width="2.375" customWidth="1"/>
    <col min="6" max="6" width="8.25" customWidth="1"/>
    <col min="7" max="7" width="3.75" customWidth="1"/>
    <col min="8" max="8" width="5.625" customWidth="1"/>
    <col min="9" max="9" width="6.5" customWidth="1"/>
    <col min="10" max="10" width="2.375" customWidth="1"/>
    <col min="11" max="11" width="7.875" customWidth="1"/>
    <col min="12" max="12" width="2" customWidth="1"/>
    <col min="13" max="13" width="6.875" customWidth="1"/>
    <col min="14" max="14" width="2" customWidth="1"/>
    <col min="15" max="16" width="3.75" customWidth="1"/>
    <col min="17" max="17" width="6" customWidth="1"/>
    <col min="18" max="18" width="2.875" customWidth="1"/>
    <col min="19" max="19" width="6.625" customWidth="1"/>
    <col min="20" max="20" width="2.875" customWidth="1"/>
    <col min="21" max="21" width="8.75" customWidth="1"/>
    <col min="22" max="22" width="4.25" customWidth="1"/>
    <col min="23" max="23" width="5.125" customWidth="1"/>
    <col min="24" max="24" width="3.375" customWidth="1"/>
    <col min="25" max="25" width="3.75" customWidth="1"/>
    <col min="26" max="26" width="2" customWidth="1"/>
    <col min="27" max="27" width="6.5" customWidth="1"/>
    <col min="28" max="28" width="2" customWidth="1"/>
    <col min="29" max="29" width="2.375" customWidth="1"/>
    <col min="30" max="30" width="6.5" customWidth="1"/>
    <col min="31" max="31" width="2" customWidth="1"/>
    <col min="32" max="33" width="3.75" customWidth="1"/>
    <col min="34" max="34" width="5.125" customWidth="1"/>
    <col min="35" max="35" width="4.25" customWidth="1"/>
    <col min="36" max="36" width="7.375" customWidth="1"/>
    <col min="37" max="37" width="2.625" customWidth="1"/>
    <col min="38" max="38" width="0.875" customWidth="1"/>
    <col min="39" max="39" width="7.875" customWidth="1"/>
    <col min="40" max="40" width="8.75" customWidth="1"/>
    <col min="41" max="41" width="9.125" bestFit="1" customWidth="1"/>
  </cols>
  <sheetData>
    <row r="1" spans="1:43">
      <c r="A1" s="78" t="s">
        <v>46</v>
      </c>
      <c r="B1" s="78"/>
      <c r="C1" s="78"/>
      <c r="D1" s="78"/>
      <c r="E1" s="78"/>
      <c r="F1" s="78"/>
      <c r="G1" s="78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90" t="s">
        <v>47</v>
      </c>
      <c r="AI1" s="90"/>
      <c r="AJ1" s="90"/>
      <c r="AK1" s="90"/>
      <c r="AL1" s="90"/>
      <c r="AM1" s="90"/>
      <c r="AN1" s="90"/>
      <c r="AO1" s="33"/>
      <c r="AP1" s="33"/>
      <c r="AQ1" s="33"/>
    </row>
    <row r="2" spans="1:43">
      <c r="A2" s="33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  <c r="AH2" s="33"/>
      <c r="AI2" s="33"/>
      <c r="AJ2" s="33"/>
      <c r="AK2" s="33"/>
      <c r="AL2" s="33"/>
      <c r="AM2" s="33"/>
      <c r="AN2" s="33"/>
      <c r="AO2" s="33"/>
      <c r="AP2" s="33"/>
      <c r="AQ2" s="33"/>
    </row>
    <row r="3" spans="1:43">
      <c r="A3" s="33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  <c r="AN3" s="33"/>
      <c r="AO3" s="33"/>
      <c r="AP3" s="33"/>
      <c r="AQ3" s="33"/>
    </row>
    <row r="4" spans="1:43" ht="14.25">
      <c r="A4" s="33"/>
      <c r="B4" s="33"/>
      <c r="C4" s="33"/>
      <c r="D4" s="33"/>
      <c r="E4" s="33"/>
      <c r="F4" s="33"/>
      <c r="G4" s="33"/>
      <c r="H4" s="8"/>
      <c r="I4" s="69" t="s">
        <v>45</v>
      </c>
      <c r="J4" s="69"/>
      <c r="K4" s="69"/>
      <c r="L4" s="69"/>
      <c r="M4" s="69"/>
      <c r="N4" s="69"/>
      <c r="O4" s="69"/>
      <c r="P4" s="69"/>
      <c r="Q4" s="69"/>
      <c r="R4" s="33"/>
      <c r="S4" s="33"/>
      <c r="T4" s="33"/>
      <c r="U4" s="70" t="s">
        <v>1</v>
      </c>
      <c r="V4" s="70"/>
      <c r="W4" s="70"/>
      <c r="X4" s="70"/>
      <c r="Y4" s="70"/>
      <c r="Z4" s="70"/>
      <c r="AA4" s="70"/>
      <c r="AB4" s="70"/>
      <c r="AC4" s="70"/>
      <c r="AD4" s="70"/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33"/>
      <c r="AP4" s="33"/>
      <c r="AQ4" s="33"/>
    </row>
    <row r="5" spans="1:43">
      <c r="A5" s="33"/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33"/>
      <c r="AJ5" s="33"/>
      <c r="AK5" s="33"/>
      <c r="AL5" s="33"/>
      <c r="AM5" s="33"/>
      <c r="AN5" s="33"/>
      <c r="AO5" s="33"/>
      <c r="AP5" s="33"/>
      <c r="AQ5" s="33"/>
    </row>
    <row r="6" spans="1:43">
      <c r="A6" s="33"/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  <c r="AF6" s="33"/>
      <c r="AG6" s="33"/>
      <c r="AH6" s="33"/>
      <c r="AI6" s="33"/>
      <c r="AJ6" s="33"/>
      <c r="AK6" s="33"/>
      <c r="AL6" s="33"/>
      <c r="AM6" s="33"/>
      <c r="AN6" s="33"/>
      <c r="AO6" s="33"/>
      <c r="AP6" s="33"/>
      <c r="AQ6" s="33"/>
    </row>
    <row r="7" spans="1:43">
      <c r="A7" s="33"/>
      <c r="B7" s="91" t="s">
        <v>38</v>
      </c>
      <c r="C7" s="91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1"/>
      <c r="T7" s="6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6"/>
      <c r="AL7" s="6"/>
      <c r="AM7" s="6"/>
      <c r="AN7" s="6"/>
      <c r="AO7" s="33"/>
      <c r="AP7" s="33"/>
      <c r="AQ7" s="33"/>
    </row>
    <row r="8" spans="1:43" ht="31.5" customHeight="1">
      <c r="A8" s="33"/>
      <c r="B8" s="71" t="s">
        <v>2</v>
      </c>
      <c r="C8" s="80" t="s">
        <v>0</v>
      </c>
      <c r="D8" s="76"/>
      <c r="E8" s="76"/>
      <c r="F8" s="76"/>
      <c r="G8" s="77"/>
      <c r="H8" s="73" t="s">
        <v>3</v>
      </c>
      <c r="I8" s="74"/>
      <c r="J8" s="74"/>
      <c r="K8" s="74"/>
      <c r="L8" s="75"/>
      <c r="M8" s="73" t="s">
        <v>4</v>
      </c>
      <c r="N8" s="74"/>
      <c r="O8" s="74"/>
      <c r="P8" s="74"/>
      <c r="Q8" s="74"/>
      <c r="R8" s="74"/>
      <c r="S8" s="17"/>
      <c r="T8" s="9"/>
      <c r="U8" s="74" t="s">
        <v>5</v>
      </c>
      <c r="V8" s="74"/>
      <c r="W8" s="74"/>
      <c r="X8" s="75"/>
      <c r="Y8" s="73" t="s">
        <v>6</v>
      </c>
      <c r="Z8" s="74"/>
      <c r="AA8" s="74"/>
      <c r="AB8" s="74"/>
      <c r="AC8" s="74"/>
      <c r="AD8" s="74"/>
      <c r="AE8" s="75"/>
      <c r="AF8" s="73" t="s">
        <v>7</v>
      </c>
      <c r="AG8" s="74"/>
      <c r="AH8" s="74"/>
      <c r="AI8" s="74"/>
      <c r="AJ8" s="74"/>
      <c r="AK8" s="28"/>
      <c r="AL8" s="28"/>
      <c r="AM8" s="28"/>
      <c r="AN8" s="28"/>
      <c r="AO8" s="34"/>
      <c r="AP8" s="33"/>
      <c r="AQ8" s="33"/>
    </row>
    <row r="9" spans="1:43" ht="31.5" customHeight="1">
      <c r="A9" s="33"/>
      <c r="B9" s="72"/>
      <c r="C9" s="80" t="s">
        <v>8</v>
      </c>
      <c r="D9" s="76"/>
      <c r="E9" s="77"/>
      <c r="F9" s="80" t="s">
        <v>9</v>
      </c>
      <c r="G9" s="77"/>
      <c r="H9" s="73" t="s">
        <v>10</v>
      </c>
      <c r="I9" s="75"/>
      <c r="J9" s="73" t="s">
        <v>11</v>
      </c>
      <c r="K9" s="74"/>
      <c r="L9" s="75"/>
      <c r="M9" s="73" t="s">
        <v>8</v>
      </c>
      <c r="N9" s="74"/>
      <c r="O9" s="75"/>
      <c r="P9" s="73" t="s">
        <v>11</v>
      </c>
      <c r="Q9" s="74"/>
      <c r="R9" s="74"/>
      <c r="S9" s="17"/>
      <c r="T9" s="9"/>
      <c r="U9" s="10" t="s">
        <v>12</v>
      </c>
      <c r="V9" s="73" t="s">
        <v>11</v>
      </c>
      <c r="W9" s="74"/>
      <c r="X9" s="75"/>
      <c r="Y9" s="73" t="s">
        <v>8</v>
      </c>
      <c r="Z9" s="74"/>
      <c r="AA9" s="75"/>
      <c r="AB9" s="73" t="s">
        <v>9</v>
      </c>
      <c r="AC9" s="74"/>
      <c r="AD9" s="74"/>
      <c r="AE9" s="75"/>
      <c r="AF9" s="73" t="s">
        <v>8</v>
      </c>
      <c r="AG9" s="74"/>
      <c r="AH9" s="75"/>
      <c r="AI9" s="73" t="s">
        <v>9</v>
      </c>
      <c r="AJ9" s="74"/>
      <c r="AK9" s="28"/>
      <c r="AL9" s="28"/>
      <c r="AM9" s="28"/>
      <c r="AN9" s="28"/>
      <c r="AO9" s="35"/>
      <c r="AP9" s="33"/>
      <c r="AQ9" s="33"/>
    </row>
    <row r="10" spans="1:43" ht="9.4" customHeight="1">
      <c r="A10" s="33"/>
      <c r="B10" s="11"/>
      <c r="C10" s="4"/>
      <c r="D10" s="4"/>
      <c r="E10" s="4"/>
      <c r="F10" s="4"/>
      <c r="G10" s="4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29"/>
      <c r="AL10" s="29"/>
      <c r="AM10" s="29"/>
      <c r="AN10" s="29"/>
      <c r="AO10" s="34"/>
      <c r="AP10" s="33"/>
      <c r="AQ10" s="33"/>
    </row>
    <row r="11" spans="1:43" s="32" customFormat="1" ht="15.75" customHeight="1">
      <c r="A11" s="33"/>
      <c r="B11" s="12" t="s">
        <v>44</v>
      </c>
      <c r="C11" s="87">
        <v>13227</v>
      </c>
      <c r="D11" s="88"/>
      <c r="E11" s="15"/>
      <c r="F11" s="89">
        <f>J11+P11+V11+AI11+AB11</f>
        <v>100</v>
      </c>
      <c r="G11" s="89"/>
      <c r="H11" s="58">
        <v>5366</v>
      </c>
      <c r="I11" s="58"/>
      <c r="J11" s="86">
        <f>ROUND(H11/$C11*100,2)</f>
        <v>40.57</v>
      </c>
      <c r="K11" s="86"/>
      <c r="L11" s="86"/>
      <c r="M11" s="66">
        <v>1425</v>
      </c>
      <c r="N11" s="66"/>
      <c r="O11" s="16"/>
      <c r="P11" s="67">
        <f>+ROUND(M11/$C11*100,2)</f>
        <v>10.77</v>
      </c>
      <c r="Q11" s="67"/>
      <c r="R11" s="40"/>
      <c r="S11" s="5"/>
      <c r="T11" s="5"/>
      <c r="U11" s="14">
        <v>14</v>
      </c>
      <c r="V11" s="86">
        <f>+ROUND(U11/$C11*100,2)</f>
        <v>0.11</v>
      </c>
      <c r="W11" s="86"/>
      <c r="X11" s="86"/>
      <c r="Y11" s="58">
        <f>C11-SUM(H11,M11,U11,AF11)</f>
        <v>5082</v>
      </c>
      <c r="Z11" s="58"/>
      <c r="AA11" s="58"/>
      <c r="AB11" s="86">
        <f>ROUND(Y11/$C11*100,2)</f>
        <v>38.42</v>
      </c>
      <c r="AC11" s="86"/>
      <c r="AD11" s="86"/>
      <c r="AE11" s="40"/>
      <c r="AF11" s="58">
        <v>1340</v>
      </c>
      <c r="AG11" s="58"/>
      <c r="AH11" s="58"/>
      <c r="AI11" s="86">
        <f>+ROUND(AF11/$C11*100,2)</f>
        <v>10.130000000000001</v>
      </c>
      <c r="AJ11" s="86"/>
      <c r="AK11" s="39"/>
      <c r="AL11" s="39"/>
      <c r="AM11" s="39"/>
      <c r="AN11" s="24"/>
      <c r="AO11" s="23"/>
      <c r="AP11" s="23"/>
      <c r="AQ11" s="33"/>
    </row>
    <row r="12" spans="1:43" s="32" customFormat="1" ht="15.75" customHeight="1">
      <c r="A12" s="33"/>
      <c r="B12" s="37">
        <v>31</v>
      </c>
      <c r="C12" s="87">
        <v>13141</v>
      </c>
      <c r="D12" s="88"/>
      <c r="E12" s="15"/>
      <c r="F12" s="89">
        <f>J12+P12+V12+AI12+AB12</f>
        <v>100</v>
      </c>
      <c r="G12" s="89"/>
      <c r="H12" s="58">
        <v>5446</v>
      </c>
      <c r="I12" s="58"/>
      <c r="J12" s="86">
        <f>ROUND(H12/$C12*100+0.01,2)</f>
        <v>41.45</v>
      </c>
      <c r="K12" s="86"/>
      <c r="L12" s="86"/>
      <c r="M12" s="66">
        <v>1456</v>
      </c>
      <c r="N12" s="66"/>
      <c r="O12" s="16"/>
      <c r="P12" s="67">
        <f>+ROUND(M12/$C12*100,2)</f>
        <v>11.08</v>
      </c>
      <c r="Q12" s="67"/>
      <c r="R12" s="40"/>
      <c r="S12" s="5"/>
      <c r="T12" s="5"/>
      <c r="U12" s="14">
        <v>15</v>
      </c>
      <c r="V12" s="86">
        <f>+ROUND(U12/$C12*100,2)</f>
        <v>0.11</v>
      </c>
      <c r="W12" s="86"/>
      <c r="X12" s="86"/>
      <c r="Y12" s="58">
        <f>C12-SUM(H12,M12,U12,AF12)</f>
        <v>4898</v>
      </c>
      <c r="Z12" s="58"/>
      <c r="AA12" s="58"/>
      <c r="AB12" s="86">
        <f>ROUND(Y12/$C12*100,2)</f>
        <v>37.270000000000003</v>
      </c>
      <c r="AC12" s="86"/>
      <c r="AD12" s="86"/>
      <c r="AE12" s="40"/>
      <c r="AF12" s="58">
        <v>1326</v>
      </c>
      <c r="AG12" s="58"/>
      <c r="AH12" s="58"/>
      <c r="AI12" s="86">
        <f>+ROUND(AF12/$C12*100,2)</f>
        <v>10.09</v>
      </c>
      <c r="AJ12" s="86"/>
      <c r="AK12" s="39"/>
      <c r="AL12" s="39"/>
      <c r="AM12" s="39"/>
      <c r="AN12" s="24"/>
      <c r="AO12" s="23"/>
      <c r="AP12" s="23"/>
      <c r="AQ12" s="33"/>
    </row>
    <row r="13" spans="1:43" s="32" customFormat="1" ht="15.75" customHeight="1">
      <c r="A13" s="33"/>
      <c r="B13" s="22" t="s">
        <v>41</v>
      </c>
      <c r="C13" s="87">
        <v>12926</v>
      </c>
      <c r="D13" s="88"/>
      <c r="E13" s="15"/>
      <c r="F13" s="89">
        <f>J13+P13+V13+AI13+AB13</f>
        <v>100</v>
      </c>
      <c r="G13" s="89"/>
      <c r="H13" s="58">
        <v>5252</v>
      </c>
      <c r="I13" s="58"/>
      <c r="J13" s="86">
        <f>ROUND(H13/$C13*100,2)</f>
        <v>40.630000000000003</v>
      </c>
      <c r="K13" s="86"/>
      <c r="L13" s="86"/>
      <c r="M13" s="66">
        <v>1551</v>
      </c>
      <c r="N13" s="66"/>
      <c r="O13" s="16"/>
      <c r="P13" s="67">
        <f>+ROUND(M13/$C13*100,2)</f>
        <v>12</v>
      </c>
      <c r="Q13" s="67"/>
      <c r="R13" s="40"/>
      <c r="S13" s="5"/>
      <c r="T13" s="5"/>
      <c r="U13" s="14">
        <v>11</v>
      </c>
      <c r="V13" s="86">
        <f>+ROUND(U13/$C13*100,2)</f>
        <v>0.09</v>
      </c>
      <c r="W13" s="86"/>
      <c r="X13" s="86"/>
      <c r="Y13" s="58">
        <f>C13-SUM(H13,M13,U13,AF13)</f>
        <v>4897</v>
      </c>
      <c r="Z13" s="58"/>
      <c r="AA13" s="58"/>
      <c r="AB13" s="86">
        <f>ROUND(Y13/$C13*100,2)</f>
        <v>37.880000000000003</v>
      </c>
      <c r="AC13" s="86"/>
      <c r="AD13" s="86"/>
      <c r="AE13" s="40"/>
      <c r="AF13" s="58">
        <v>1215</v>
      </c>
      <c r="AG13" s="58"/>
      <c r="AH13" s="58"/>
      <c r="AI13" s="86">
        <f>+ROUND(AF13/$C13*100,2)</f>
        <v>9.4</v>
      </c>
      <c r="AJ13" s="86"/>
      <c r="AK13" s="39"/>
      <c r="AL13" s="39"/>
      <c r="AM13" s="39"/>
      <c r="AN13" s="24"/>
      <c r="AO13" s="23"/>
      <c r="AP13" s="23"/>
      <c r="AQ13" s="33"/>
    </row>
    <row r="14" spans="1:43" s="32" customFormat="1" ht="15.75" customHeight="1">
      <c r="A14" s="33"/>
      <c r="B14" s="22">
        <v>3</v>
      </c>
      <c r="C14" s="87">
        <v>12964</v>
      </c>
      <c r="D14" s="88"/>
      <c r="E14" s="15"/>
      <c r="F14" s="89">
        <f>J14+P14+V14+AI14+AB14</f>
        <v>100</v>
      </c>
      <c r="G14" s="89"/>
      <c r="H14" s="58">
        <v>5184</v>
      </c>
      <c r="I14" s="58"/>
      <c r="J14" s="86">
        <f>ROUND(H14/$C14*100,2)</f>
        <v>39.99</v>
      </c>
      <c r="K14" s="86"/>
      <c r="L14" s="86"/>
      <c r="M14" s="66">
        <v>1602</v>
      </c>
      <c r="N14" s="66"/>
      <c r="O14" s="16"/>
      <c r="P14" s="67">
        <f>+ROUND(M14/$C14*100,2)</f>
        <v>12.36</v>
      </c>
      <c r="Q14" s="67"/>
      <c r="R14" s="48"/>
      <c r="S14" s="5"/>
      <c r="T14" s="5"/>
      <c r="U14" s="14">
        <v>11</v>
      </c>
      <c r="V14" s="86">
        <f>+ROUND(U14/$C14*100,2)</f>
        <v>0.08</v>
      </c>
      <c r="W14" s="86"/>
      <c r="X14" s="86"/>
      <c r="Y14" s="58">
        <f>C14-SUM(H14,M14,U14,AF14)</f>
        <v>4896</v>
      </c>
      <c r="Z14" s="58"/>
      <c r="AA14" s="58"/>
      <c r="AB14" s="86">
        <f>ROUND(Y14/$C14*100,2)</f>
        <v>37.770000000000003</v>
      </c>
      <c r="AC14" s="86"/>
      <c r="AD14" s="86"/>
      <c r="AE14" s="52"/>
      <c r="AF14" s="58">
        <v>1271</v>
      </c>
      <c r="AG14" s="58"/>
      <c r="AH14" s="58"/>
      <c r="AI14" s="86">
        <f>+ROUND(AF14/$C14*100,2)</f>
        <v>9.8000000000000007</v>
      </c>
      <c r="AJ14" s="86"/>
      <c r="AK14" s="47"/>
      <c r="AL14" s="47"/>
      <c r="AM14" s="47"/>
      <c r="AN14" s="24"/>
      <c r="AO14" s="49"/>
      <c r="AP14" s="49"/>
      <c r="AQ14" s="33"/>
    </row>
    <row r="15" spans="1:43" s="32" customFormat="1" ht="15.75" customHeight="1">
      <c r="A15" s="33"/>
      <c r="B15" s="22">
        <v>4</v>
      </c>
      <c r="C15" s="87">
        <v>13072</v>
      </c>
      <c r="D15" s="88"/>
      <c r="E15" s="15"/>
      <c r="F15" s="89">
        <f>J15+P15+V15+AI15+AB15</f>
        <v>100</v>
      </c>
      <c r="G15" s="89"/>
      <c r="H15" s="58">
        <v>5105</v>
      </c>
      <c r="I15" s="58"/>
      <c r="J15" s="86">
        <f>ROUND(H15/$C15*100,2)</f>
        <v>39.049999999999997</v>
      </c>
      <c r="K15" s="86"/>
      <c r="L15" s="86"/>
      <c r="M15" s="66">
        <v>1674</v>
      </c>
      <c r="N15" s="66"/>
      <c r="O15" s="16"/>
      <c r="P15" s="67">
        <f>+ROUND(M15/$C15*100,2)</f>
        <v>12.81</v>
      </c>
      <c r="Q15" s="67"/>
      <c r="R15" s="54"/>
      <c r="S15" s="5"/>
      <c r="T15" s="5"/>
      <c r="U15" s="14">
        <v>12</v>
      </c>
      <c r="V15" s="86">
        <f>+ROUND(U15/$C15*100,2)</f>
        <v>0.09</v>
      </c>
      <c r="W15" s="86"/>
      <c r="X15" s="86"/>
      <c r="Y15" s="58">
        <f>C15-SUM(H15,M15,U15,AF15)</f>
        <v>4914</v>
      </c>
      <c r="Z15" s="58"/>
      <c r="AA15" s="58"/>
      <c r="AB15" s="86">
        <f>ROUND(Y15/$C15*100,2)</f>
        <v>37.590000000000003</v>
      </c>
      <c r="AC15" s="86"/>
      <c r="AD15" s="86"/>
      <c r="AE15" s="57"/>
      <c r="AF15" s="58">
        <v>1367</v>
      </c>
      <c r="AG15" s="58"/>
      <c r="AH15" s="58"/>
      <c r="AI15" s="86">
        <f>+ROUND(AF15/$C15*100,2)</f>
        <v>10.46</v>
      </c>
      <c r="AJ15" s="86"/>
      <c r="AK15" s="53"/>
      <c r="AL15" s="53"/>
      <c r="AM15" s="53"/>
      <c r="AN15" s="24"/>
      <c r="AO15" s="49"/>
      <c r="AP15" s="49"/>
      <c r="AQ15" s="33"/>
    </row>
    <row r="16" spans="1:43" ht="9.4" customHeight="1">
      <c r="A16" s="33"/>
      <c r="B16" s="7"/>
      <c r="C16" s="2"/>
      <c r="D16" s="2"/>
      <c r="E16" s="2"/>
      <c r="F16" s="2"/>
      <c r="G16" s="2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5"/>
      <c r="T16" s="25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7"/>
      <c r="AG16" s="27"/>
      <c r="AH16" s="27"/>
      <c r="AI16" s="27"/>
      <c r="AJ16" s="27"/>
      <c r="AK16" s="30"/>
      <c r="AL16" s="30"/>
      <c r="AM16" s="30"/>
      <c r="AN16" s="29"/>
      <c r="AO16" s="34"/>
      <c r="AP16" s="33"/>
      <c r="AQ16" s="33"/>
    </row>
    <row r="17" spans="1:43">
      <c r="A17" s="33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33"/>
      <c r="AP17" s="33"/>
      <c r="AQ17" s="33"/>
    </row>
    <row r="18" spans="1:43">
      <c r="A18" s="33"/>
      <c r="B18" s="78" t="s">
        <v>37</v>
      </c>
      <c r="C18" s="78"/>
      <c r="D18" s="78"/>
      <c r="E18" s="78"/>
      <c r="F18" s="78"/>
      <c r="G18" s="78"/>
      <c r="H18" s="78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33"/>
      <c r="AP18" s="33"/>
      <c r="AQ18" s="33"/>
    </row>
    <row r="19" spans="1:43">
      <c r="A19" s="33"/>
      <c r="B19" s="78"/>
      <c r="C19" s="78"/>
      <c r="D19" s="78"/>
      <c r="E19" s="78"/>
      <c r="F19" s="78"/>
      <c r="G19" s="78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33"/>
      <c r="AP19" s="33"/>
      <c r="AQ19" s="33"/>
    </row>
    <row r="20" spans="1:43">
      <c r="A20" s="33"/>
      <c r="B20" s="78"/>
      <c r="C20" s="78"/>
      <c r="D20" s="78"/>
      <c r="E20" s="78"/>
      <c r="F20" s="78"/>
      <c r="G20" s="78"/>
      <c r="H20" s="78"/>
      <c r="I20" s="78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  <c r="AF20" s="33"/>
      <c r="AG20" s="33"/>
      <c r="AH20" s="33"/>
      <c r="AI20" s="33"/>
      <c r="AJ20" s="33"/>
      <c r="AK20" s="33"/>
      <c r="AL20" s="33"/>
      <c r="AM20" s="33"/>
      <c r="AN20" s="33"/>
      <c r="AO20" s="33"/>
      <c r="AP20" s="33"/>
      <c r="AQ20" s="33"/>
    </row>
    <row r="21" spans="1:43">
      <c r="A21" s="33"/>
      <c r="B21" s="33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  <c r="AF21" s="33"/>
      <c r="AG21" s="33"/>
      <c r="AH21" s="33"/>
      <c r="AI21" s="33"/>
      <c r="AJ21" s="33"/>
      <c r="AK21" s="33"/>
      <c r="AL21" s="33"/>
      <c r="AM21" s="33"/>
      <c r="AN21" s="33"/>
      <c r="AO21" s="33"/>
      <c r="AP21" s="33"/>
      <c r="AQ21" s="33"/>
    </row>
    <row r="22" spans="1:43" ht="14.25">
      <c r="A22" s="33"/>
      <c r="B22" s="33"/>
      <c r="C22" s="33"/>
      <c r="D22" s="33"/>
      <c r="E22" s="33"/>
      <c r="F22" s="33"/>
      <c r="G22" s="69" t="s">
        <v>48</v>
      </c>
      <c r="H22" s="69"/>
      <c r="I22" s="69"/>
      <c r="J22" s="69"/>
      <c r="K22" s="69"/>
      <c r="L22" s="69"/>
      <c r="M22" s="69"/>
      <c r="N22" s="69"/>
      <c r="O22" s="69"/>
      <c r="P22" s="69"/>
      <c r="Q22" s="69"/>
      <c r="R22" s="33"/>
      <c r="S22" s="33"/>
      <c r="T22" s="33"/>
      <c r="U22" s="70" t="s">
        <v>13</v>
      </c>
      <c r="V22" s="70"/>
      <c r="W22" s="70"/>
      <c r="X22" s="70"/>
      <c r="Y22" s="70"/>
      <c r="Z22" s="70"/>
      <c r="AA22" s="70"/>
      <c r="AB22" s="70"/>
      <c r="AC22" s="70"/>
      <c r="AD22" s="70"/>
      <c r="AE22" s="33"/>
      <c r="AF22" s="33"/>
      <c r="AG22" s="33"/>
      <c r="AH22" s="33"/>
      <c r="AI22" s="33"/>
      <c r="AJ22" s="33"/>
      <c r="AK22" s="33"/>
      <c r="AL22" s="33"/>
      <c r="AM22" s="33"/>
      <c r="AN22" s="33"/>
      <c r="AO22" s="33"/>
      <c r="AP22" s="33"/>
      <c r="AQ22" s="33"/>
    </row>
    <row r="23" spans="1:43">
      <c r="A23" s="33"/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</row>
    <row r="24" spans="1:43">
      <c r="A24" s="33"/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/>
      <c r="AI24" s="33"/>
      <c r="AJ24" s="33"/>
      <c r="AK24" s="33"/>
      <c r="AL24" s="33"/>
      <c r="AM24" s="33"/>
      <c r="AN24" s="33"/>
      <c r="AO24" s="33"/>
      <c r="AP24" s="33"/>
      <c r="AQ24" s="33"/>
    </row>
    <row r="25" spans="1:43">
      <c r="A25" s="1"/>
      <c r="B25" s="2" t="s">
        <v>39</v>
      </c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1"/>
      <c r="T25" s="1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33"/>
      <c r="AP25" s="33"/>
      <c r="AQ25" s="33"/>
    </row>
    <row r="26" spans="1:43" ht="31.5" customHeight="1">
      <c r="A26" s="1"/>
      <c r="B26" s="71" t="s">
        <v>2</v>
      </c>
      <c r="C26" s="80" t="s">
        <v>0</v>
      </c>
      <c r="D26" s="76"/>
      <c r="E26" s="76"/>
      <c r="F26" s="77"/>
      <c r="G26" s="73" t="s">
        <v>14</v>
      </c>
      <c r="H26" s="74"/>
      <c r="I26" s="74"/>
      <c r="J26" s="75"/>
      <c r="K26" s="73" t="s">
        <v>15</v>
      </c>
      <c r="L26" s="74"/>
      <c r="M26" s="75"/>
      <c r="N26" s="73" t="s">
        <v>16</v>
      </c>
      <c r="O26" s="74"/>
      <c r="P26" s="74"/>
      <c r="Q26" s="74"/>
      <c r="R26" s="74"/>
      <c r="S26" s="46"/>
      <c r="T26" s="9"/>
      <c r="U26" s="74" t="s">
        <v>17</v>
      </c>
      <c r="V26" s="74"/>
      <c r="W26" s="75"/>
      <c r="X26" s="73" t="s">
        <v>18</v>
      </c>
      <c r="Y26" s="74"/>
      <c r="Z26" s="74"/>
      <c r="AA26" s="74"/>
      <c r="AB26" s="75"/>
      <c r="AC26" s="73" t="s">
        <v>19</v>
      </c>
      <c r="AD26" s="74"/>
      <c r="AE26" s="74"/>
      <c r="AF26" s="74"/>
      <c r="AG26" s="75"/>
      <c r="AH26" s="73" t="s">
        <v>20</v>
      </c>
      <c r="AI26" s="74"/>
      <c r="AJ26" s="75"/>
      <c r="AK26" s="73" t="s">
        <v>21</v>
      </c>
      <c r="AL26" s="74"/>
      <c r="AM26" s="74"/>
      <c r="AN26" s="74"/>
      <c r="AO26" s="33"/>
      <c r="AP26" s="33"/>
      <c r="AQ26" s="33"/>
    </row>
    <row r="27" spans="1:43" ht="31.5" customHeight="1">
      <c r="A27" s="1"/>
      <c r="B27" s="72"/>
      <c r="C27" s="80" t="s">
        <v>8</v>
      </c>
      <c r="D27" s="77"/>
      <c r="E27" s="80" t="s">
        <v>9</v>
      </c>
      <c r="F27" s="77"/>
      <c r="G27" s="73" t="s">
        <v>8</v>
      </c>
      <c r="H27" s="75"/>
      <c r="I27" s="73" t="s">
        <v>9</v>
      </c>
      <c r="J27" s="75"/>
      <c r="K27" s="18" t="s">
        <v>8</v>
      </c>
      <c r="L27" s="73" t="s">
        <v>9</v>
      </c>
      <c r="M27" s="75"/>
      <c r="N27" s="73" t="s">
        <v>10</v>
      </c>
      <c r="O27" s="74"/>
      <c r="P27" s="75"/>
      <c r="Q27" s="73" t="s">
        <v>9</v>
      </c>
      <c r="R27" s="74"/>
      <c r="S27" s="46"/>
      <c r="T27" s="46"/>
      <c r="U27" s="44" t="s">
        <v>8</v>
      </c>
      <c r="V27" s="73" t="s">
        <v>9</v>
      </c>
      <c r="W27" s="75"/>
      <c r="X27" s="73" t="s">
        <v>10</v>
      </c>
      <c r="Y27" s="74"/>
      <c r="Z27" s="75"/>
      <c r="AA27" s="73" t="s">
        <v>9</v>
      </c>
      <c r="AB27" s="75"/>
      <c r="AC27" s="73" t="s">
        <v>10</v>
      </c>
      <c r="AD27" s="75"/>
      <c r="AE27" s="73" t="s">
        <v>11</v>
      </c>
      <c r="AF27" s="74"/>
      <c r="AG27" s="75"/>
      <c r="AH27" s="73" t="s">
        <v>10</v>
      </c>
      <c r="AI27" s="75"/>
      <c r="AJ27" s="42" t="s">
        <v>9</v>
      </c>
      <c r="AK27" s="83" t="s">
        <v>10</v>
      </c>
      <c r="AL27" s="84"/>
      <c r="AM27" s="85"/>
      <c r="AN27" s="41" t="s">
        <v>11</v>
      </c>
      <c r="AO27" s="33"/>
      <c r="AP27" s="33"/>
      <c r="AQ27" s="33"/>
    </row>
    <row r="28" spans="1:43" ht="9.4" customHeight="1">
      <c r="A28" s="1"/>
      <c r="B28" s="3"/>
      <c r="C28" s="4"/>
      <c r="D28" s="4"/>
      <c r="E28" s="4"/>
      <c r="F28" s="4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33"/>
      <c r="AP28" s="33"/>
      <c r="AQ28" s="33"/>
    </row>
    <row r="29" spans="1:43" s="32" customFormat="1" ht="15.75" customHeight="1">
      <c r="A29" s="1"/>
      <c r="B29" s="12" t="s">
        <v>44</v>
      </c>
      <c r="C29" s="13">
        <v>13227</v>
      </c>
      <c r="D29" s="19"/>
      <c r="E29" s="60">
        <f t="shared" ref="E29:E31" si="0">I29+L29+Q29+V29+AA29+AE29+AJ29+AN29</f>
        <v>100.00000000000001</v>
      </c>
      <c r="F29" s="60"/>
      <c r="G29" s="58">
        <v>3727</v>
      </c>
      <c r="H29" s="58"/>
      <c r="I29" s="61">
        <f>ROUND(G29/C29*100,2)</f>
        <v>28.18</v>
      </c>
      <c r="J29" s="61"/>
      <c r="K29" s="39">
        <v>1154</v>
      </c>
      <c r="L29" s="61">
        <f t="shared" ref="L29" si="1">ROUND(K29/C29*100,2)</f>
        <v>8.7200000000000006</v>
      </c>
      <c r="M29" s="61"/>
      <c r="N29" s="58">
        <v>1139</v>
      </c>
      <c r="O29" s="58"/>
      <c r="P29" s="58"/>
      <c r="Q29" s="61">
        <f t="shared" ref="Q29" si="2">ROUND(N29/C29*100,2)</f>
        <v>8.61</v>
      </c>
      <c r="R29" s="61"/>
      <c r="S29" s="5"/>
      <c r="T29" s="5"/>
      <c r="U29" s="39">
        <v>2234</v>
      </c>
      <c r="V29" s="59">
        <f>ROUND(U29/C29*100,2)</f>
        <v>16.89</v>
      </c>
      <c r="W29" s="59"/>
      <c r="X29" s="58">
        <v>2266</v>
      </c>
      <c r="Y29" s="58"/>
      <c r="Z29" s="58"/>
      <c r="AA29" s="61">
        <f>ROUND(X29/C29*100,2)</f>
        <v>17.13</v>
      </c>
      <c r="AB29" s="61"/>
      <c r="AC29" s="58">
        <v>1456</v>
      </c>
      <c r="AD29" s="58"/>
      <c r="AE29" s="61">
        <f t="shared" ref="AE29" si="3">ROUND(AC29/C29*100,2)</f>
        <v>11.01</v>
      </c>
      <c r="AF29" s="61"/>
      <c r="AG29" s="61"/>
      <c r="AH29" s="58">
        <v>421</v>
      </c>
      <c r="AI29" s="58"/>
      <c r="AJ29" s="38">
        <f t="shared" ref="AJ29" si="4">ROUND(AH29/C29*100,2)</f>
        <v>3.18</v>
      </c>
      <c r="AK29" s="58">
        <v>830</v>
      </c>
      <c r="AL29" s="58"/>
      <c r="AM29" s="58"/>
      <c r="AN29" s="38">
        <f>ROUND(AK29/C29*100,2)</f>
        <v>6.28</v>
      </c>
      <c r="AO29" s="36"/>
      <c r="AP29" s="33"/>
      <c r="AQ29" s="33"/>
    </row>
    <row r="30" spans="1:43" ht="15.75" customHeight="1">
      <c r="A30" s="1"/>
      <c r="B30" s="37">
        <v>31</v>
      </c>
      <c r="C30" s="13">
        <v>13141</v>
      </c>
      <c r="D30" s="19"/>
      <c r="E30" s="60">
        <f t="shared" si="0"/>
        <v>100.00000000000001</v>
      </c>
      <c r="F30" s="60"/>
      <c r="G30" s="58">
        <v>3711</v>
      </c>
      <c r="H30" s="58"/>
      <c r="I30" s="61">
        <f>ROUND(G30/C30*100-0.01,2)</f>
        <v>28.23</v>
      </c>
      <c r="J30" s="61"/>
      <c r="K30" s="39">
        <v>1160</v>
      </c>
      <c r="L30" s="61">
        <f>ROUND(K30/C30*100,2)</f>
        <v>8.83</v>
      </c>
      <c r="M30" s="61"/>
      <c r="N30" s="58">
        <v>1122</v>
      </c>
      <c r="O30" s="58"/>
      <c r="P30" s="58"/>
      <c r="Q30" s="61">
        <f>ROUND(N30/C30*100,2)</f>
        <v>8.5399999999999991</v>
      </c>
      <c r="R30" s="61"/>
      <c r="S30" s="5"/>
      <c r="T30" s="5"/>
      <c r="U30" s="39">
        <v>2160</v>
      </c>
      <c r="V30" s="59">
        <f>ROUND(U30/C30*100,2)</f>
        <v>16.440000000000001</v>
      </c>
      <c r="W30" s="59"/>
      <c r="X30" s="58">
        <v>2301</v>
      </c>
      <c r="Y30" s="58"/>
      <c r="Z30" s="58"/>
      <c r="AA30" s="61">
        <f>ROUND(X30/C30*100,2)</f>
        <v>17.510000000000002</v>
      </c>
      <c r="AB30" s="61"/>
      <c r="AC30" s="58">
        <v>1445</v>
      </c>
      <c r="AD30" s="58"/>
      <c r="AE30" s="61">
        <f>ROUND(AC30/C30*100,2)</f>
        <v>11</v>
      </c>
      <c r="AF30" s="61"/>
      <c r="AG30" s="61"/>
      <c r="AH30" s="58">
        <v>439</v>
      </c>
      <c r="AI30" s="58"/>
      <c r="AJ30" s="38">
        <f>ROUND(AH30/C30*100,2)</f>
        <v>3.34</v>
      </c>
      <c r="AK30" s="58">
        <v>803</v>
      </c>
      <c r="AL30" s="58"/>
      <c r="AM30" s="58"/>
      <c r="AN30" s="38">
        <f>ROUND(AK30/C30*100,2)</f>
        <v>6.11</v>
      </c>
      <c r="AO30" s="33"/>
      <c r="AP30" s="33"/>
      <c r="AQ30" s="33"/>
    </row>
    <row r="31" spans="1:43" ht="15.75" customHeight="1">
      <c r="A31" s="1"/>
      <c r="B31" s="22" t="s">
        <v>42</v>
      </c>
      <c r="C31" s="13">
        <v>12926</v>
      </c>
      <c r="D31" s="19"/>
      <c r="E31" s="60">
        <f t="shared" si="0"/>
        <v>100</v>
      </c>
      <c r="F31" s="60"/>
      <c r="G31" s="58">
        <v>3551</v>
      </c>
      <c r="H31" s="58"/>
      <c r="I31" s="61">
        <f>ROUND(G31/C31*100,2)</f>
        <v>27.47</v>
      </c>
      <c r="J31" s="61"/>
      <c r="K31" s="39">
        <v>1199</v>
      </c>
      <c r="L31" s="61">
        <f>ROUND(K31/C31*100,2)</f>
        <v>9.2799999999999994</v>
      </c>
      <c r="M31" s="61"/>
      <c r="N31" s="58">
        <v>1189</v>
      </c>
      <c r="O31" s="58"/>
      <c r="P31" s="58"/>
      <c r="Q31" s="61">
        <f>ROUND(N31/C31*100,2)</f>
        <v>9.1999999999999993</v>
      </c>
      <c r="R31" s="61"/>
      <c r="S31" s="5"/>
      <c r="T31" s="5"/>
      <c r="U31" s="39">
        <v>2106</v>
      </c>
      <c r="V31" s="59">
        <f>ROUND(U31/C31*100,2)</f>
        <v>16.29</v>
      </c>
      <c r="W31" s="59"/>
      <c r="X31" s="58">
        <v>2288</v>
      </c>
      <c r="Y31" s="58"/>
      <c r="Z31" s="58"/>
      <c r="AA31" s="61">
        <f>ROUND(X31/C31*100,2)</f>
        <v>17.7</v>
      </c>
      <c r="AB31" s="61"/>
      <c r="AC31" s="58">
        <v>1410</v>
      </c>
      <c r="AD31" s="58"/>
      <c r="AE31" s="61">
        <f>ROUND(AC31/C31*100,2)</f>
        <v>10.91</v>
      </c>
      <c r="AF31" s="61"/>
      <c r="AG31" s="61"/>
      <c r="AH31" s="58">
        <v>374</v>
      </c>
      <c r="AI31" s="58"/>
      <c r="AJ31" s="38">
        <f>ROUND(AH31/C31*100,2)</f>
        <v>2.89</v>
      </c>
      <c r="AK31" s="58">
        <v>809</v>
      </c>
      <c r="AL31" s="58"/>
      <c r="AM31" s="58"/>
      <c r="AN31" s="38">
        <f>ROUND(AK31/C31*100,2)</f>
        <v>6.26</v>
      </c>
      <c r="AO31" s="33"/>
      <c r="AP31" s="33"/>
      <c r="AQ31" s="33"/>
    </row>
    <row r="32" spans="1:43" ht="15.75" customHeight="1">
      <c r="A32" s="1"/>
      <c r="B32" s="22">
        <v>3</v>
      </c>
      <c r="C32" s="13">
        <v>12964</v>
      </c>
      <c r="D32" s="19"/>
      <c r="E32" s="60">
        <f t="shared" ref="E32" si="5">I32+L32+Q32+V32+AA32+AE32+AJ32+AN32</f>
        <v>100</v>
      </c>
      <c r="F32" s="60"/>
      <c r="G32" s="58">
        <v>3450</v>
      </c>
      <c r="H32" s="58"/>
      <c r="I32" s="61">
        <f>ROUND(G32/C32*100,2)</f>
        <v>26.61</v>
      </c>
      <c r="J32" s="61"/>
      <c r="K32" s="50">
        <v>1084</v>
      </c>
      <c r="L32" s="61">
        <f>ROUND(K32/C32*100,2)</f>
        <v>8.36</v>
      </c>
      <c r="M32" s="61"/>
      <c r="N32" s="58">
        <v>1251</v>
      </c>
      <c r="O32" s="58"/>
      <c r="P32" s="58"/>
      <c r="Q32" s="61">
        <f>ROUND(N32/C32*100,2)</f>
        <v>9.65</v>
      </c>
      <c r="R32" s="61"/>
      <c r="S32" s="5"/>
      <c r="T32" s="5"/>
      <c r="U32" s="50">
        <v>2125</v>
      </c>
      <c r="V32" s="59">
        <f>ROUND(U32/C32*100,2)</f>
        <v>16.39</v>
      </c>
      <c r="W32" s="59"/>
      <c r="X32" s="58">
        <v>2305</v>
      </c>
      <c r="Y32" s="58"/>
      <c r="Z32" s="58"/>
      <c r="AA32" s="61">
        <f>ROUND(X32/C32*100,2)</f>
        <v>17.78</v>
      </c>
      <c r="AB32" s="61"/>
      <c r="AC32" s="58">
        <v>1498</v>
      </c>
      <c r="AD32" s="58"/>
      <c r="AE32" s="61">
        <f>ROUND(AC32/C32*100,2)</f>
        <v>11.56</v>
      </c>
      <c r="AF32" s="61"/>
      <c r="AG32" s="61"/>
      <c r="AH32" s="58">
        <v>422</v>
      </c>
      <c r="AI32" s="58"/>
      <c r="AJ32" s="51">
        <f>ROUND(AH32/C32*100,2)</f>
        <v>3.26</v>
      </c>
      <c r="AK32" s="58">
        <v>829</v>
      </c>
      <c r="AL32" s="58"/>
      <c r="AM32" s="58"/>
      <c r="AN32" s="51">
        <f>ROUND(AK32/C32*100,2)</f>
        <v>6.39</v>
      </c>
      <c r="AO32" s="33"/>
      <c r="AP32" s="33"/>
      <c r="AQ32" s="33"/>
    </row>
    <row r="33" spans="1:43" ht="15.75" customHeight="1">
      <c r="A33" s="1"/>
      <c r="B33" s="22">
        <v>4</v>
      </c>
      <c r="C33" s="13">
        <v>13072</v>
      </c>
      <c r="D33" s="19"/>
      <c r="E33" s="60">
        <f>I33+L33+Q33+V33+AA33+AE33+AJ33+AN33</f>
        <v>100</v>
      </c>
      <c r="F33" s="60"/>
      <c r="G33" s="58">
        <v>3565</v>
      </c>
      <c r="H33" s="58"/>
      <c r="I33" s="61">
        <f>ROUND(G33/C33*100,2)</f>
        <v>27.27</v>
      </c>
      <c r="J33" s="61"/>
      <c r="K33" s="55">
        <v>1071</v>
      </c>
      <c r="L33" s="61">
        <f>ROUND(K33/C33*100,2)</f>
        <v>8.19</v>
      </c>
      <c r="M33" s="61"/>
      <c r="N33" s="58">
        <v>1232</v>
      </c>
      <c r="O33" s="58"/>
      <c r="P33" s="58"/>
      <c r="Q33" s="61">
        <f>ROUND(N33/C33*100+0.01,2)</f>
        <v>9.43</v>
      </c>
      <c r="R33" s="61"/>
      <c r="S33" s="5"/>
      <c r="T33" s="5"/>
      <c r="U33" s="55">
        <v>2078</v>
      </c>
      <c r="V33" s="59">
        <f>ROUND(U33/C33*100,2)</f>
        <v>15.9</v>
      </c>
      <c r="W33" s="59"/>
      <c r="X33" s="58">
        <v>2237</v>
      </c>
      <c r="Y33" s="58"/>
      <c r="Z33" s="58"/>
      <c r="AA33" s="61">
        <f>ROUND(X33/C33*100,2)</f>
        <v>17.11</v>
      </c>
      <c r="AB33" s="61"/>
      <c r="AC33" s="58">
        <v>1556</v>
      </c>
      <c r="AD33" s="58"/>
      <c r="AE33" s="61">
        <f>ROUND(AC33/C33*100,2)</f>
        <v>11.9</v>
      </c>
      <c r="AF33" s="61"/>
      <c r="AG33" s="61"/>
      <c r="AH33" s="58">
        <v>423</v>
      </c>
      <c r="AI33" s="58"/>
      <c r="AJ33" s="56">
        <f>ROUND(AH33/C33*100,2)</f>
        <v>3.24</v>
      </c>
      <c r="AK33" s="58">
        <v>910</v>
      </c>
      <c r="AL33" s="58"/>
      <c r="AM33" s="58"/>
      <c r="AN33" s="56">
        <f>ROUND(AK33/C33*100,2)</f>
        <v>6.96</v>
      </c>
      <c r="AO33" s="33"/>
      <c r="AP33" s="33"/>
      <c r="AQ33" s="33"/>
    </row>
    <row r="34" spans="1:43" ht="6.75" customHeight="1">
      <c r="A34" s="1"/>
      <c r="B34" s="7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1"/>
      <c r="T34" s="1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33"/>
      <c r="AP34" s="33"/>
      <c r="AQ34" s="33"/>
    </row>
    <row r="35" spans="1:43">
      <c r="A35" s="1"/>
      <c r="B35" s="78" t="s">
        <v>37</v>
      </c>
      <c r="C35" s="78"/>
      <c r="D35" s="78"/>
      <c r="E35" s="78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33"/>
      <c r="AP35" s="33"/>
      <c r="AQ35" s="33"/>
    </row>
    <row r="36" spans="1:43">
      <c r="A36" s="1"/>
      <c r="B36" s="78"/>
      <c r="C36" s="78"/>
      <c r="D36" s="78"/>
      <c r="E36" s="78"/>
      <c r="F36" s="78"/>
      <c r="G36" s="78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33"/>
      <c r="AP36" s="33"/>
      <c r="AQ36" s="33"/>
    </row>
    <row r="37" spans="1:43">
      <c r="A37" s="1"/>
      <c r="B37" s="43"/>
      <c r="C37" s="43"/>
      <c r="D37" s="43"/>
      <c r="E37" s="43"/>
      <c r="F37" s="43"/>
      <c r="G37" s="43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33"/>
      <c r="AP37" s="33"/>
      <c r="AQ37" s="33"/>
    </row>
    <row r="38" spans="1:43">
      <c r="A38" s="33"/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4"/>
      <c r="AJ38" s="33"/>
      <c r="AK38" s="33"/>
      <c r="AL38" s="33"/>
      <c r="AM38" s="33"/>
      <c r="AN38" s="33"/>
      <c r="AO38" s="33"/>
      <c r="AP38" s="33"/>
      <c r="AQ38" s="33"/>
    </row>
    <row r="39" spans="1:43" ht="14.25">
      <c r="A39" s="33"/>
      <c r="B39" s="33"/>
      <c r="C39" s="33"/>
      <c r="D39" s="33"/>
      <c r="E39" s="33"/>
      <c r="F39" s="33"/>
      <c r="G39" s="33"/>
      <c r="H39" s="69" t="s">
        <v>49</v>
      </c>
      <c r="I39" s="69"/>
      <c r="J39" s="69"/>
      <c r="K39" s="69"/>
      <c r="L39" s="69"/>
      <c r="M39" s="69"/>
      <c r="N39" s="69"/>
      <c r="O39" s="69"/>
      <c r="P39" s="69"/>
      <c r="Q39" s="69"/>
      <c r="R39" s="33"/>
      <c r="S39" s="33"/>
      <c r="T39" s="33"/>
      <c r="U39" s="70" t="s">
        <v>22</v>
      </c>
      <c r="V39" s="70"/>
      <c r="W39" s="70"/>
      <c r="X39" s="70"/>
      <c r="Y39" s="70"/>
      <c r="Z39" s="70"/>
      <c r="AA39" s="70"/>
      <c r="AB39" s="70"/>
      <c r="AC39" s="70"/>
      <c r="AD39" s="70"/>
      <c r="AE39" s="33"/>
      <c r="AF39" s="33"/>
      <c r="AG39" s="33"/>
      <c r="AH39" s="33"/>
      <c r="AI39" s="33"/>
      <c r="AJ39" s="33"/>
      <c r="AK39" s="33"/>
      <c r="AL39" s="33"/>
      <c r="AM39" s="33"/>
      <c r="AN39" s="33"/>
      <c r="AO39" s="33"/>
      <c r="AP39" s="33"/>
      <c r="AQ39" s="33"/>
    </row>
    <row r="40" spans="1:43">
      <c r="A40" s="33"/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/>
      <c r="AM40" s="33"/>
      <c r="AN40" s="33"/>
      <c r="AO40" s="33"/>
      <c r="AP40" s="33"/>
      <c r="AQ40" s="33"/>
    </row>
    <row r="41" spans="1:43">
      <c r="A41" s="1"/>
      <c r="B41" s="2" t="s">
        <v>23</v>
      </c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6"/>
      <c r="S41" s="1"/>
      <c r="T41" s="1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33"/>
      <c r="AP41" s="33"/>
      <c r="AQ41" s="33"/>
    </row>
    <row r="42" spans="1:43" ht="31.5" customHeight="1">
      <c r="A42" s="1"/>
      <c r="B42" s="71" t="s">
        <v>2</v>
      </c>
      <c r="C42" s="73" t="s">
        <v>24</v>
      </c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  <c r="O42" s="74"/>
      <c r="P42" s="74"/>
      <c r="Q42" s="74"/>
      <c r="R42" s="45"/>
      <c r="S42" s="46"/>
      <c r="T42" s="9"/>
      <c r="U42" s="74" t="s">
        <v>25</v>
      </c>
      <c r="V42" s="74"/>
      <c r="W42" s="74"/>
      <c r="X42" s="74"/>
      <c r="Y42" s="74"/>
      <c r="Z42" s="74"/>
      <c r="AA42" s="74"/>
      <c r="AB42" s="74"/>
      <c r="AC42" s="74"/>
      <c r="AD42" s="74"/>
      <c r="AE42" s="74"/>
      <c r="AF42" s="74"/>
      <c r="AG42" s="74"/>
      <c r="AH42" s="74"/>
      <c r="AI42" s="74"/>
      <c r="AJ42" s="74"/>
      <c r="AK42" s="74"/>
      <c r="AL42" s="92" t="s">
        <v>26</v>
      </c>
      <c r="AM42" s="93"/>
      <c r="AN42" s="93"/>
      <c r="AO42" s="33"/>
      <c r="AP42" s="33"/>
      <c r="AQ42" s="33"/>
    </row>
    <row r="43" spans="1:43" ht="31.5" customHeight="1">
      <c r="A43" s="1"/>
      <c r="B43" s="72"/>
      <c r="C43" s="80" t="s">
        <v>0</v>
      </c>
      <c r="D43" s="76"/>
      <c r="E43" s="77"/>
      <c r="F43" s="73" t="s">
        <v>27</v>
      </c>
      <c r="G43" s="75"/>
      <c r="H43" s="73" t="s">
        <v>28</v>
      </c>
      <c r="I43" s="75"/>
      <c r="J43" s="73" t="s">
        <v>29</v>
      </c>
      <c r="K43" s="74"/>
      <c r="L43" s="75"/>
      <c r="M43" s="73" t="s">
        <v>30</v>
      </c>
      <c r="N43" s="74"/>
      <c r="O43" s="75"/>
      <c r="P43" s="73" t="s">
        <v>31</v>
      </c>
      <c r="Q43" s="74"/>
      <c r="R43" s="74"/>
      <c r="S43" s="46"/>
      <c r="T43" s="9"/>
      <c r="U43" s="76" t="s">
        <v>0</v>
      </c>
      <c r="V43" s="77"/>
      <c r="W43" s="73" t="s">
        <v>32</v>
      </c>
      <c r="X43" s="74"/>
      <c r="Y43" s="75"/>
      <c r="Z43" s="73" t="s">
        <v>33</v>
      </c>
      <c r="AA43" s="74"/>
      <c r="AB43" s="74"/>
      <c r="AC43" s="75"/>
      <c r="AD43" s="73" t="s">
        <v>34</v>
      </c>
      <c r="AE43" s="74"/>
      <c r="AF43" s="75"/>
      <c r="AG43" s="73" t="s">
        <v>35</v>
      </c>
      <c r="AH43" s="74"/>
      <c r="AI43" s="75"/>
      <c r="AJ43" s="73" t="s">
        <v>31</v>
      </c>
      <c r="AK43" s="75"/>
      <c r="AL43" s="81" t="s">
        <v>36</v>
      </c>
      <c r="AM43" s="82"/>
      <c r="AN43" s="82"/>
      <c r="AO43" s="33"/>
      <c r="AP43" s="33"/>
      <c r="AQ43" s="33"/>
    </row>
    <row r="44" spans="1:43" ht="9.4" customHeight="1">
      <c r="A44" s="1"/>
      <c r="B44" s="11"/>
      <c r="C44" s="4"/>
      <c r="D44" s="4"/>
      <c r="E44" s="4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4"/>
      <c r="V44" s="4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33"/>
      <c r="AP44" s="33"/>
      <c r="AQ44" s="33"/>
    </row>
    <row r="45" spans="1:43" s="32" customFormat="1" ht="15.75" customHeight="1">
      <c r="A45" s="1"/>
      <c r="B45" s="22" t="s">
        <v>44</v>
      </c>
      <c r="C45" s="79">
        <f>SUM(F45:Q45)</f>
        <v>3721</v>
      </c>
      <c r="D45" s="63"/>
      <c r="E45" s="63"/>
      <c r="F45" s="65">
        <v>884</v>
      </c>
      <c r="G45" s="65"/>
      <c r="H45" s="65">
        <v>2538</v>
      </c>
      <c r="I45" s="65"/>
      <c r="J45" s="68">
        <v>58</v>
      </c>
      <c r="K45" s="68"/>
      <c r="L45" s="68"/>
      <c r="M45" s="68">
        <v>73</v>
      </c>
      <c r="N45" s="68"/>
      <c r="O45" s="68"/>
      <c r="P45" s="62">
        <v>168</v>
      </c>
      <c r="Q45" s="62"/>
      <c r="R45" s="62"/>
      <c r="S45" s="5"/>
      <c r="T45" s="5"/>
      <c r="U45" s="63">
        <f>SUM(W45:AJ45)</f>
        <v>4370</v>
      </c>
      <c r="V45" s="63"/>
      <c r="W45" s="65">
        <v>767</v>
      </c>
      <c r="X45" s="65"/>
      <c r="Y45" s="65"/>
      <c r="Z45" s="65">
        <v>2335</v>
      </c>
      <c r="AA45" s="65"/>
      <c r="AB45" s="65"/>
      <c r="AC45" s="65"/>
      <c r="AD45" s="68">
        <v>72</v>
      </c>
      <c r="AE45" s="68"/>
      <c r="AF45" s="68"/>
      <c r="AG45" s="68">
        <v>105</v>
      </c>
      <c r="AH45" s="68"/>
      <c r="AI45" s="68"/>
      <c r="AJ45" s="65">
        <f>877+214</f>
        <v>1091</v>
      </c>
      <c r="AK45" s="65"/>
      <c r="AL45" s="64">
        <f>C45-U45</f>
        <v>-649</v>
      </c>
      <c r="AM45" s="64"/>
      <c r="AN45" s="14"/>
      <c r="AO45" s="33"/>
      <c r="AP45" s="33"/>
      <c r="AQ45" s="33"/>
    </row>
    <row r="46" spans="1:43" s="32" customFormat="1" ht="15.75" customHeight="1">
      <c r="A46" s="1"/>
      <c r="B46" s="37">
        <v>31</v>
      </c>
      <c r="C46" s="79">
        <f>SUM(F46:Q46)</f>
        <v>3866</v>
      </c>
      <c r="D46" s="63"/>
      <c r="E46" s="63"/>
      <c r="F46" s="65">
        <v>907</v>
      </c>
      <c r="G46" s="65"/>
      <c r="H46" s="65">
        <v>2673</v>
      </c>
      <c r="I46" s="65"/>
      <c r="J46" s="68">
        <v>41</v>
      </c>
      <c r="K46" s="68"/>
      <c r="L46" s="68"/>
      <c r="M46" s="68">
        <v>73</v>
      </c>
      <c r="N46" s="68"/>
      <c r="O46" s="68"/>
      <c r="P46" s="62">
        <v>172</v>
      </c>
      <c r="Q46" s="62"/>
      <c r="R46" s="62"/>
      <c r="S46" s="5"/>
      <c r="T46" s="5"/>
      <c r="U46" s="63">
        <f>SUM(W46:AJ46)</f>
        <v>4152</v>
      </c>
      <c r="V46" s="63"/>
      <c r="W46" s="65">
        <v>739</v>
      </c>
      <c r="X46" s="65"/>
      <c r="Y46" s="65"/>
      <c r="Z46" s="65">
        <v>2311</v>
      </c>
      <c r="AA46" s="65"/>
      <c r="AB46" s="65"/>
      <c r="AC46" s="65"/>
      <c r="AD46" s="68">
        <v>55</v>
      </c>
      <c r="AE46" s="68"/>
      <c r="AF46" s="68"/>
      <c r="AG46" s="68">
        <v>89</v>
      </c>
      <c r="AH46" s="68"/>
      <c r="AI46" s="68"/>
      <c r="AJ46" s="65">
        <f>733+225</f>
        <v>958</v>
      </c>
      <c r="AK46" s="65"/>
      <c r="AL46" s="64">
        <f>C46-U46</f>
        <v>-286</v>
      </c>
      <c r="AM46" s="64"/>
      <c r="AN46" s="14"/>
      <c r="AO46" s="33"/>
      <c r="AP46" s="33"/>
      <c r="AQ46" s="33"/>
    </row>
    <row r="47" spans="1:43" s="32" customFormat="1" ht="15.75" customHeight="1">
      <c r="A47" s="1"/>
      <c r="B47" s="22" t="s">
        <v>43</v>
      </c>
      <c r="C47" s="79">
        <f>SUM(F47:Q47)</f>
        <v>3512</v>
      </c>
      <c r="D47" s="63"/>
      <c r="E47" s="63"/>
      <c r="F47" s="65">
        <v>813</v>
      </c>
      <c r="G47" s="65"/>
      <c r="H47" s="65">
        <v>2425</v>
      </c>
      <c r="I47" s="65"/>
      <c r="J47" s="68">
        <v>28</v>
      </c>
      <c r="K47" s="68"/>
      <c r="L47" s="68"/>
      <c r="M47" s="68">
        <v>37</v>
      </c>
      <c r="N47" s="68"/>
      <c r="O47" s="68"/>
      <c r="P47" s="62">
        <v>209</v>
      </c>
      <c r="Q47" s="62"/>
      <c r="R47" s="62"/>
      <c r="S47" s="5"/>
      <c r="T47" s="5"/>
      <c r="U47" s="63">
        <f>SUM(W47:AJ47)</f>
        <v>3673</v>
      </c>
      <c r="V47" s="63"/>
      <c r="W47" s="65">
        <v>698</v>
      </c>
      <c r="X47" s="65"/>
      <c r="Y47" s="65"/>
      <c r="Z47" s="65">
        <v>1982</v>
      </c>
      <c r="AA47" s="65"/>
      <c r="AB47" s="65"/>
      <c r="AC47" s="65"/>
      <c r="AD47" s="68">
        <v>95</v>
      </c>
      <c r="AE47" s="68"/>
      <c r="AF47" s="68"/>
      <c r="AG47" s="68">
        <v>103</v>
      </c>
      <c r="AH47" s="68"/>
      <c r="AI47" s="68"/>
      <c r="AJ47" s="65">
        <v>795</v>
      </c>
      <c r="AK47" s="65"/>
      <c r="AL47" s="64">
        <f>C47-U47</f>
        <v>-161</v>
      </c>
      <c r="AM47" s="64"/>
      <c r="AN47" s="14"/>
      <c r="AO47" s="33"/>
      <c r="AP47" s="33"/>
      <c r="AQ47" s="33"/>
    </row>
    <row r="48" spans="1:43" s="32" customFormat="1" ht="15.75" customHeight="1">
      <c r="A48" s="1"/>
      <c r="B48" s="37">
        <v>3</v>
      </c>
      <c r="C48" s="79">
        <f>SUM(F48:Q48)</f>
        <v>3516</v>
      </c>
      <c r="D48" s="63"/>
      <c r="E48" s="63"/>
      <c r="F48" s="65">
        <v>729</v>
      </c>
      <c r="G48" s="65"/>
      <c r="H48" s="65">
        <v>2553</v>
      </c>
      <c r="I48" s="65"/>
      <c r="J48" s="68">
        <v>37</v>
      </c>
      <c r="K48" s="68"/>
      <c r="L48" s="68"/>
      <c r="M48" s="68">
        <v>52</v>
      </c>
      <c r="N48" s="68"/>
      <c r="O48" s="68"/>
      <c r="P48" s="62">
        <v>145</v>
      </c>
      <c r="Q48" s="62"/>
      <c r="R48" s="62"/>
      <c r="S48" s="5"/>
      <c r="T48" s="5"/>
      <c r="U48" s="63">
        <f>SUM(W48:AJ48)</f>
        <v>3657</v>
      </c>
      <c r="V48" s="63"/>
      <c r="W48" s="65">
        <v>647</v>
      </c>
      <c r="X48" s="65"/>
      <c r="Y48" s="65"/>
      <c r="Z48" s="65">
        <v>1915</v>
      </c>
      <c r="AA48" s="65"/>
      <c r="AB48" s="65"/>
      <c r="AC48" s="65"/>
      <c r="AD48" s="68">
        <v>99</v>
      </c>
      <c r="AE48" s="68"/>
      <c r="AF48" s="68"/>
      <c r="AG48" s="68">
        <v>99</v>
      </c>
      <c r="AH48" s="68"/>
      <c r="AI48" s="68"/>
      <c r="AJ48" s="65">
        <v>897</v>
      </c>
      <c r="AK48" s="65"/>
      <c r="AL48" s="64">
        <f>C48-U48</f>
        <v>-141</v>
      </c>
      <c r="AM48" s="64"/>
      <c r="AN48" s="14"/>
      <c r="AO48" s="33"/>
      <c r="AP48" s="33"/>
      <c r="AQ48" s="33"/>
    </row>
    <row r="49" spans="1:43" s="32" customFormat="1" ht="15.75" customHeight="1">
      <c r="A49" s="1"/>
      <c r="B49" s="37">
        <v>4</v>
      </c>
      <c r="C49" s="79">
        <f>SUM(F49:Q49)</f>
        <v>3562</v>
      </c>
      <c r="D49" s="63"/>
      <c r="E49" s="63"/>
      <c r="F49" s="65">
        <v>806</v>
      </c>
      <c r="G49" s="65"/>
      <c r="H49" s="65">
        <v>2493</v>
      </c>
      <c r="I49" s="65"/>
      <c r="J49" s="68">
        <v>50</v>
      </c>
      <c r="K49" s="68"/>
      <c r="L49" s="68"/>
      <c r="M49" s="68">
        <v>47</v>
      </c>
      <c r="N49" s="68"/>
      <c r="O49" s="68"/>
      <c r="P49" s="62">
        <v>166</v>
      </c>
      <c r="Q49" s="62"/>
      <c r="R49" s="62"/>
      <c r="S49" s="5"/>
      <c r="T49" s="5"/>
      <c r="U49" s="63">
        <f>SUM(W49:AJ49)</f>
        <v>4498</v>
      </c>
      <c r="V49" s="63"/>
      <c r="W49" s="65">
        <v>671</v>
      </c>
      <c r="X49" s="65"/>
      <c r="Y49" s="65"/>
      <c r="Z49" s="65">
        <v>2336</v>
      </c>
      <c r="AA49" s="65"/>
      <c r="AB49" s="65"/>
      <c r="AC49" s="65"/>
      <c r="AD49" s="68">
        <v>108</v>
      </c>
      <c r="AE49" s="68"/>
      <c r="AF49" s="68"/>
      <c r="AG49" s="68">
        <v>110</v>
      </c>
      <c r="AH49" s="68"/>
      <c r="AI49" s="68"/>
      <c r="AJ49" s="65">
        <v>1273</v>
      </c>
      <c r="AK49" s="65"/>
      <c r="AL49" s="64">
        <f>C49-U49</f>
        <v>-936</v>
      </c>
      <c r="AM49" s="64"/>
      <c r="AN49" s="14"/>
      <c r="AO49" s="33"/>
      <c r="AP49" s="33"/>
      <c r="AQ49" s="33"/>
    </row>
    <row r="50" spans="1:43" ht="9.4" customHeight="1">
      <c r="A50" s="1"/>
      <c r="B50" s="7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1"/>
      <c r="T50" s="1"/>
      <c r="U50" s="21"/>
      <c r="V50" s="21"/>
      <c r="W50" s="21"/>
      <c r="X50" s="21"/>
      <c r="Y50" s="21"/>
      <c r="Z50" s="21"/>
      <c r="AA50" s="21"/>
      <c r="AB50" s="21"/>
      <c r="AC50" s="21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33"/>
      <c r="AP50" s="33"/>
      <c r="AQ50" s="33"/>
    </row>
    <row r="51" spans="1:43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33"/>
      <c r="AP51" s="33"/>
      <c r="AQ51" s="33"/>
    </row>
    <row r="52" spans="1:43">
      <c r="A52" s="1"/>
      <c r="B52" s="78" t="s">
        <v>37</v>
      </c>
      <c r="C52" s="78"/>
      <c r="D52" s="78"/>
      <c r="E52" s="78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31"/>
      <c r="AN52" s="1"/>
      <c r="AO52" s="33"/>
      <c r="AP52" s="33"/>
      <c r="AQ52" s="33"/>
    </row>
    <row r="53" spans="1:43">
      <c r="A53" s="1"/>
      <c r="B53" s="78" t="s">
        <v>40</v>
      </c>
      <c r="C53" s="78"/>
      <c r="D53" s="78"/>
      <c r="E53" s="78"/>
      <c r="F53" s="78"/>
      <c r="G53" s="78"/>
      <c r="H53" s="78"/>
      <c r="I53" s="78"/>
      <c r="J53" s="78"/>
      <c r="K53" s="78"/>
      <c r="L53" s="78"/>
      <c r="M53" s="78"/>
      <c r="N53" s="78"/>
      <c r="O53" s="78"/>
      <c r="P53" s="78"/>
      <c r="Q53" s="78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33"/>
      <c r="AP53" s="33"/>
      <c r="AQ53" s="33"/>
    </row>
  </sheetData>
  <mergeCells count="260">
    <mergeCell ref="AJ47:AK47"/>
    <mergeCell ref="Z47:AC47"/>
    <mergeCell ref="AF14:AH14"/>
    <mergeCell ref="AI14:AJ14"/>
    <mergeCell ref="AL49:AM49"/>
    <mergeCell ref="E33:F33"/>
    <mergeCell ref="G33:H33"/>
    <mergeCell ref="I33:J33"/>
    <mergeCell ref="L33:M33"/>
    <mergeCell ref="N33:P33"/>
    <mergeCell ref="Q33:R33"/>
    <mergeCell ref="V33:W33"/>
    <mergeCell ref="X33:Z33"/>
    <mergeCell ref="AA33:AB33"/>
    <mergeCell ref="AC33:AD33"/>
    <mergeCell ref="AE33:AG33"/>
    <mergeCell ref="AH33:AI33"/>
    <mergeCell ref="AK33:AM33"/>
    <mergeCell ref="AJ48:AK48"/>
    <mergeCell ref="C48:E48"/>
    <mergeCell ref="M48:O48"/>
    <mergeCell ref="AJ46:AK46"/>
    <mergeCell ref="AL46:AM46"/>
    <mergeCell ref="AJ45:AK45"/>
    <mergeCell ref="AL45:AM45"/>
    <mergeCell ref="AL42:AN42"/>
    <mergeCell ref="F9:G9"/>
    <mergeCell ref="H9:I9"/>
    <mergeCell ref="AI12:AJ12"/>
    <mergeCell ref="AF12:AH12"/>
    <mergeCell ref="P13:Q13"/>
    <mergeCell ref="V13:X13"/>
    <mergeCell ref="C49:E49"/>
    <mergeCell ref="F49:G49"/>
    <mergeCell ref="H49:I49"/>
    <mergeCell ref="J49:L49"/>
    <mergeCell ref="M49:O49"/>
    <mergeCell ref="P49:R49"/>
    <mergeCell ref="U49:V49"/>
    <mergeCell ref="W49:Y49"/>
    <mergeCell ref="Z49:AC49"/>
    <mergeCell ref="AD49:AF49"/>
    <mergeCell ref="AG49:AI49"/>
    <mergeCell ref="AJ49:AK49"/>
    <mergeCell ref="C15:D15"/>
    <mergeCell ref="F15:G15"/>
    <mergeCell ref="H15:I15"/>
    <mergeCell ref="J15:L15"/>
    <mergeCell ref="M15:N15"/>
    <mergeCell ref="P15:Q15"/>
    <mergeCell ref="AF15:AH15"/>
    <mergeCell ref="AI15:AJ15"/>
    <mergeCell ref="V11:X11"/>
    <mergeCell ref="Y11:AA11"/>
    <mergeCell ref="AB11:AD11"/>
    <mergeCell ref="AB14:AD14"/>
    <mergeCell ref="V12:X12"/>
    <mergeCell ref="A1:G1"/>
    <mergeCell ref="AH1:AN1"/>
    <mergeCell ref="I4:Q4"/>
    <mergeCell ref="U4:AD4"/>
    <mergeCell ref="B7:C7"/>
    <mergeCell ref="B8:B9"/>
    <mergeCell ref="C8:G8"/>
    <mergeCell ref="AB9:AE9"/>
    <mergeCell ref="J9:L9"/>
    <mergeCell ref="M9:O9"/>
    <mergeCell ref="H8:L8"/>
    <mergeCell ref="M8:R8"/>
    <mergeCell ref="V9:X9"/>
    <mergeCell ref="Y9:AA9"/>
    <mergeCell ref="Y8:AE8"/>
    <mergeCell ref="AF9:AH9"/>
    <mergeCell ref="C9:E9"/>
    <mergeCell ref="U8:X8"/>
    <mergeCell ref="P9:R9"/>
    <mergeCell ref="AF11:AH11"/>
    <mergeCell ref="AI11:AJ11"/>
    <mergeCell ref="P11:Q11"/>
    <mergeCell ref="AI9:AJ9"/>
    <mergeCell ref="AF8:AJ8"/>
    <mergeCell ref="Y13:AA13"/>
    <mergeCell ref="AB13:AD13"/>
    <mergeCell ref="AF13:AH13"/>
    <mergeCell ref="AI13:AJ13"/>
    <mergeCell ref="C11:D11"/>
    <mergeCell ref="V14:X14"/>
    <mergeCell ref="Y14:AA14"/>
    <mergeCell ref="C27:D27"/>
    <mergeCell ref="E27:F27"/>
    <mergeCell ref="G27:H27"/>
    <mergeCell ref="I27:J27"/>
    <mergeCell ref="L27:M27"/>
    <mergeCell ref="B19:G19"/>
    <mergeCell ref="B20:I20"/>
    <mergeCell ref="M12:N12"/>
    <mergeCell ref="P12:Q12"/>
    <mergeCell ref="F11:G11"/>
    <mergeCell ref="H11:I11"/>
    <mergeCell ref="J11:L11"/>
    <mergeCell ref="F13:G13"/>
    <mergeCell ref="H13:I13"/>
    <mergeCell ref="J13:L13"/>
    <mergeCell ref="C14:D14"/>
    <mergeCell ref="F14:G14"/>
    <mergeCell ref="H14:I14"/>
    <mergeCell ref="J14:L14"/>
    <mergeCell ref="C13:D13"/>
    <mergeCell ref="M11:N11"/>
    <mergeCell ref="B26:B27"/>
    <mergeCell ref="C26:F26"/>
    <mergeCell ref="G26:J26"/>
    <mergeCell ref="K26:M26"/>
    <mergeCell ref="N26:R26"/>
    <mergeCell ref="U26:W26"/>
    <mergeCell ref="Y12:AA12"/>
    <mergeCell ref="AB12:AD12"/>
    <mergeCell ref="G22:Q22"/>
    <mergeCell ref="B18:H18"/>
    <mergeCell ref="C12:D12"/>
    <mergeCell ref="F12:G12"/>
    <mergeCell ref="H12:I12"/>
    <mergeCell ref="J12:L12"/>
    <mergeCell ref="M13:N13"/>
    <mergeCell ref="U22:AD22"/>
    <mergeCell ref="V15:X15"/>
    <mergeCell ref="Y15:AA15"/>
    <mergeCell ref="AB15:AD15"/>
    <mergeCell ref="AK27:AM27"/>
    <mergeCell ref="N27:P27"/>
    <mergeCell ref="Q27:R27"/>
    <mergeCell ref="V27:W27"/>
    <mergeCell ref="X27:Z27"/>
    <mergeCell ref="AA27:AB27"/>
    <mergeCell ref="AC27:AD27"/>
    <mergeCell ref="X26:AB26"/>
    <mergeCell ref="AC26:AG26"/>
    <mergeCell ref="AH26:AJ26"/>
    <mergeCell ref="AK26:AN26"/>
    <mergeCell ref="AH27:AI27"/>
    <mergeCell ref="AE27:AG27"/>
    <mergeCell ref="Z45:AC45"/>
    <mergeCell ref="E32:F32"/>
    <mergeCell ref="N32:P32"/>
    <mergeCell ref="Q32:R32"/>
    <mergeCell ref="V32:W32"/>
    <mergeCell ref="X32:Z32"/>
    <mergeCell ref="AA32:AB32"/>
    <mergeCell ref="C42:Q42"/>
    <mergeCell ref="U42:AK42"/>
    <mergeCell ref="C43:E43"/>
    <mergeCell ref="F43:G43"/>
    <mergeCell ref="H43:I43"/>
    <mergeCell ref="J43:L43"/>
    <mergeCell ref="C45:E45"/>
    <mergeCell ref="F45:G45"/>
    <mergeCell ref="I32:J32"/>
    <mergeCell ref="L32:M32"/>
    <mergeCell ref="AJ43:AK43"/>
    <mergeCell ref="AK32:AM32"/>
    <mergeCell ref="P45:R45"/>
    <mergeCell ref="U45:V45"/>
    <mergeCell ref="G32:H32"/>
    <mergeCell ref="AL43:AN43"/>
    <mergeCell ref="AH32:AI32"/>
    <mergeCell ref="B52:E52"/>
    <mergeCell ref="B53:Q53"/>
    <mergeCell ref="W46:Y46"/>
    <mergeCell ref="Z46:AC46"/>
    <mergeCell ref="AD46:AF46"/>
    <mergeCell ref="AG46:AI46"/>
    <mergeCell ref="P46:R46"/>
    <mergeCell ref="U46:V46"/>
    <mergeCell ref="AD48:AF48"/>
    <mergeCell ref="AG48:AI48"/>
    <mergeCell ref="W48:Y48"/>
    <mergeCell ref="Z48:AC48"/>
    <mergeCell ref="F47:G47"/>
    <mergeCell ref="AD47:AF47"/>
    <mergeCell ref="AG47:AI47"/>
    <mergeCell ref="C47:E47"/>
    <mergeCell ref="C46:E46"/>
    <mergeCell ref="F46:G46"/>
    <mergeCell ref="H46:I46"/>
    <mergeCell ref="J46:L46"/>
    <mergeCell ref="M46:O46"/>
    <mergeCell ref="F48:G48"/>
    <mergeCell ref="H48:I48"/>
    <mergeCell ref="J48:L48"/>
    <mergeCell ref="B42:B43"/>
    <mergeCell ref="AG43:AI43"/>
    <mergeCell ref="M43:O43"/>
    <mergeCell ref="P43:R43"/>
    <mergeCell ref="U43:V43"/>
    <mergeCell ref="W43:Y43"/>
    <mergeCell ref="Z43:AC43"/>
    <mergeCell ref="AD43:AF43"/>
    <mergeCell ref="B35:E35"/>
    <mergeCell ref="B36:G36"/>
    <mergeCell ref="Q31:R31"/>
    <mergeCell ref="V31:W31"/>
    <mergeCell ref="AH31:AI31"/>
    <mergeCell ref="E30:F30"/>
    <mergeCell ref="G30:H30"/>
    <mergeCell ref="I30:J30"/>
    <mergeCell ref="L30:M30"/>
    <mergeCell ref="N30:P30"/>
    <mergeCell ref="Q30:R30"/>
    <mergeCell ref="V30:W30"/>
    <mergeCell ref="X30:Z30"/>
    <mergeCell ref="AA30:AB30"/>
    <mergeCell ref="E31:F31"/>
    <mergeCell ref="P48:R48"/>
    <mergeCell ref="U48:V48"/>
    <mergeCell ref="AC32:AD32"/>
    <mergeCell ref="AE32:AG32"/>
    <mergeCell ref="AL47:AM47"/>
    <mergeCell ref="W45:Y45"/>
    <mergeCell ref="M14:N14"/>
    <mergeCell ref="P14:Q14"/>
    <mergeCell ref="H47:I47"/>
    <mergeCell ref="J47:L47"/>
    <mergeCell ref="AL48:AM48"/>
    <mergeCell ref="M47:O47"/>
    <mergeCell ref="P47:R47"/>
    <mergeCell ref="U47:V47"/>
    <mergeCell ref="W47:Y47"/>
    <mergeCell ref="X31:Z31"/>
    <mergeCell ref="AA31:AB31"/>
    <mergeCell ref="AD45:AF45"/>
    <mergeCell ref="H39:Q39"/>
    <mergeCell ref="U39:AD39"/>
    <mergeCell ref="AG45:AI45"/>
    <mergeCell ref="H45:I45"/>
    <mergeCell ref="J45:L45"/>
    <mergeCell ref="M45:O45"/>
    <mergeCell ref="AK30:AM30"/>
    <mergeCell ref="AK31:AM31"/>
    <mergeCell ref="AK29:AM29"/>
    <mergeCell ref="V29:W29"/>
    <mergeCell ref="X29:Z29"/>
    <mergeCell ref="E29:F29"/>
    <mergeCell ref="G29:H29"/>
    <mergeCell ref="I29:J29"/>
    <mergeCell ref="L29:M29"/>
    <mergeCell ref="N29:P29"/>
    <mergeCell ref="Q29:R29"/>
    <mergeCell ref="G31:H31"/>
    <mergeCell ref="I31:J31"/>
    <mergeCell ref="AC30:AD30"/>
    <mergeCell ref="AC31:AD31"/>
    <mergeCell ref="AE31:AG31"/>
    <mergeCell ref="AA29:AB29"/>
    <mergeCell ref="AC29:AD29"/>
    <mergeCell ref="AE29:AG29"/>
    <mergeCell ref="AH29:AI29"/>
    <mergeCell ref="AE30:AG30"/>
    <mergeCell ref="AH30:AI30"/>
    <mergeCell ref="L31:M31"/>
    <mergeCell ref="N31:P31"/>
  </mergeCells>
  <phoneticPr fontId="2"/>
  <pageMargins left="0.39370078740157483" right="0" top="0.59055118110236227" bottom="0" header="0.51181102362204722" footer="0.51181102362204722"/>
  <pageSetup paperSize="9" orientation="portrait" cellComments="asDisplayed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P116,117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総務契約課</dc:creator>
  <cp:lastModifiedBy>setup</cp:lastModifiedBy>
  <cp:lastPrinted>2024-01-25T09:57:28Z</cp:lastPrinted>
  <dcterms:created xsi:type="dcterms:W3CDTF">1997-01-08T22:48:59Z</dcterms:created>
  <dcterms:modified xsi:type="dcterms:W3CDTF">2024-02-06T05:08:49Z</dcterms:modified>
</cp:coreProperties>
</file>