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07財政状況資料集（財政比較分析表及び歳出比較分析表）\R4年度決算分\HP\"/>
    </mc:Choice>
  </mc:AlternateContent>
  <workbookProtection workbookAlgorithmName="SHA-512" workbookHashValue="yv/MkmKOx5p4ylYUeu3LDxPjxCa9U48VQ4o9t7cLi69/JJCh8AdMbo6cP6lMsHWGPXjGVGwj79UweeQrAQnU+A==" workbookSaltValue="lHTe7i8nyrHChE+jCTe6Aw==" workbookSpinCount="100000" lockStructure="1"/>
  <bookViews>
    <workbookView xWindow="-120" yWindow="-120" windowWidth="29040" windowHeight="157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JB80" i="4" s="1"/>
  <c r="EW7" i="5"/>
  <c r="EV7" i="5"/>
  <c r="EU7" i="5"/>
  <c r="ET7" i="5"/>
  <c r="ES7" i="5"/>
  <c r="ER7" i="5"/>
  <c r="EQ7" i="5"/>
  <c r="EP7" i="5"/>
  <c r="EO7" i="5"/>
  <c r="EM7" i="5"/>
  <c r="FO80" i="4" s="1"/>
  <c r="EL7" i="5"/>
  <c r="EK7" i="5"/>
  <c r="EK80" i="4" s="1"/>
  <c r="EJ7" i="5"/>
  <c r="EI7" i="5"/>
  <c r="EH7" i="5"/>
  <c r="EG7" i="5"/>
  <c r="EF7" i="5"/>
  <c r="EE7" i="5"/>
  <c r="ED7" i="5"/>
  <c r="EB7" i="5"/>
  <c r="EA7" i="5"/>
  <c r="DZ7" i="5"/>
  <c r="DY7" i="5"/>
  <c r="DX7" i="5"/>
  <c r="P80" i="4" s="1"/>
  <c r="DW7" i="5"/>
  <c r="DV7" i="5"/>
  <c r="DU7" i="5"/>
  <c r="DT7" i="5"/>
  <c r="DS7" i="5"/>
  <c r="DQ7" i="5"/>
  <c r="DP7" i="5"/>
  <c r="DO7" i="5"/>
  <c r="DN7" i="5"/>
  <c r="DM7" i="5"/>
  <c r="DL7" i="5"/>
  <c r="DK7" i="5"/>
  <c r="DJ7" i="5"/>
  <c r="DI7" i="5"/>
  <c r="DH7" i="5"/>
  <c r="DF7" i="5"/>
  <c r="DE7" i="5"/>
  <c r="DD7" i="5"/>
  <c r="DC7" i="5"/>
  <c r="DB7" i="5"/>
  <c r="DA7" i="5"/>
  <c r="CZ7" i="5"/>
  <c r="IK55" i="4" s="1"/>
  <c r="CY7" i="5"/>
  <c r="CX7" i="5"/>
  <c r="CW7" i="5"/>
  <c r="CU7" i="5"/>
  <c r="CT7" i="5"/>
  <c r="CS7" i="5"/>
  <c r="CR7" i="5"/>
  <c r="CQ7" i="5"/>
  <c r="CP7" i="5"/>
  <c r="CO7" i="5"/>
  <c r="CN7" i="5"/>
  <c r="CM7" i="5"/>
  <c r="CL7" i="5"/>
  <c r="CJ7" i="5"/>
  <c r="BX56" i="4" s="1"/>
  <c r="CI7" i="5"/>
  <c r="CH7" i="5"/>
  <c r="CG7" i="5"/>
  <c r="CF7" i="5"/>
  <c r="CE7" i="5"/>
  <c r="CD7" i="5"/>
  <c r="CC7" i="5"/>
  <c r="CB7" i="5"/>
  <c r="CA7" i="5"/>
  <c r="BY7" i="5"/>
  <c r="BX7" i="5"/>
  <c r="BW7" i="5"/>
  <c r="LJ34" i="4" s="1"/>
  <c r="BV7" i="5"/>
  <c r="BU7" i="5"/>
  <c r="BT7" i="5"/>
  <c r="BS7" i="5"/>
  <c r="BR7" i="5"/>
  <c r="BQ7" i="5"/>
  <c r="BP7" i="5"/>
  <c r="BN7" i="5"/>
  <c r="BM7" i="5"/>
  <c r="BL7" i="5"/>
  <c r="HV34" i="4" s="1"/>
  <c r="BK7" i="5"/>
  <c r="BJ7" i="5"/>
  <c r="GR34" i="4" s="1"/>
  <c r="BI7" i="5"/>
  <c r="BH7" i="5"/>
  <c r="BG7" i="5"/>
  <c r="BF7" i="5"/>
  <c r="BE7" i="5"/>
  <c r="BC7" i="5"/>
  <c r="BB7" i="5"/>
  <c r="BA7" i="5"/>
  <c r="AZ7" i="5"/>
  <c r="AY7" i="5"/>
  <c r="DD34" i="4" s="1"/>
  <c r="AX7" i="5"/>
  <c r="AW7" i="5"/>
  <c r="EW33" i="4" s="1"/>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ID10" i="4" s="1"/>
  <c r="AB6" i="5"/>
  <c r="AA6" i="5"/>
  <c r="JW8" i="4" s="1"/>
  <c r="Z6" i="5"/>
  <c r="Y6" i="5"/>
  <c r="X6" i="5"/>
  <c r="W6" i="5"/>
  <c r="CN12" i="4" s="1"/>
  <c r="V6" i="5"/>
  <c r="U6" i="5"/>
  <c r="T6" i="5"/>
  <c r="FZ10" i="4" s="1"/>
  <c r="S6" i="5"/>
  <c r="R6" i="5"/>
  <c r="CN10" i="4" s="1"/>
  <c r="Q6" i="5"/>
  <c r="AU10" i="4" s="1"/>
  <c r="P6" i="5"/>
  <c r="O6" i="5"/>
  <c r="N6" i="5"/>
  <c r="EG8" i="4" s="1"/>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C90" i="4"/>
  <c r="MO80" i="4"/>
  <c r="LZ80" i="4"/>
  <c r="LK80" i="4"/>
  <c r="KV80" i="4"/>
  <c r="KG80" i="4"/>
  <c r="IM80" i="4"/>
  <c r="HX80" i="4"/>
  <c r="HI80" i="4"/>
  <c r="GT80" i="4"/>
  <c r="EZ80" i="4"/>
  <c r="DV80" i="4"/>
  <c r="DG80" i="4"/>
  <c r="BX80" i="4"/>
  <c r="BI80" i="4"/>
  <c r="AT80" i="4"/>
  <c r="AE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P56" i="4"/>
  <c r="MN55" i="4"/>
  <c r="LY55" i="4"/>
  <c r="LJ55" i="4"/>
  <c r="KU55" i="4"/>
  <c r="KF55" i="4"/>
  <c r="IZ55" i="4"/>
  <c r="HV55" i="4"/>
  <c r="HG55" i="4"/>
  <c r="GR55" i="4"/>
  <c r="FL55" i="4"/>
  <c r="EW55" i="4"/>
  <c r="EH55" i="4"/>
  <c r="DS55" i="4"/>
  <c r="DD55" i="4"/>
  <c r="BX55" i="4"/>
  <c r="BI55" i="4"/>
  <c r="AT55" i="4"/>
  <c r="AE55" i="4"/>
  <c r="P55" i="4"/>
  <c r="MN34" i="4"/>
  <c r="LY34" i="4"/>
  <c r="KU34" i="4"/>
  <c r="KF34" i="4"/>
  <c r="IZ34" i="4"/>
  <c r="IK34" i="4"/>
  <c r="HG34" i="4"/>
  <c r="FL34" i="4"/>
  <c r="EW34" i="4"/>
  <c r="EH34" i="4"/>
  <c r="DS34" i="4"/>
  <c r="BX34" i="4"/>
  <c r="BI34" i="4"/>
  <c r="AT34" i="4"/>
  <c r="AE34" i="4"/>
  <c r="P34" i="4"/>
  <c r="MN33" i="4"/>
  <c r="LY33" i="4"/>
  <c r="LJ33" i="4"/>
  <c r="KU33" i="4"/>
  <c r="KF33" i="4"/>
  <c r="IZ33" i="4"/>
  <c r="IK33" i="4"/>
  <c r="HV33" i="4"/>
  <c r="HG33" i="4"/>
  <c r="GR33" i="4"/>
  <c r="FL33" i="4"/>
  <c r="EH33" i="4"/>
  <c r="DS33" i="4"/>
  <c r="DD33" i="4"/>
  <c r="BX33" i="4"/>
  <c r="BI33" i="4"/>
  <c r="AT33" i="4"/>
  <c r="P33" i="4"/>
  <c r="LP12" i="4"/>
  <c r="JW12" i="4"/>
  <c r="FZ12" i="4"/>
  <c r="EG12" i="4"/>
  <c r="AU12" i="4"/>
  <c r="B12" i="4"/>
  <c r="LP10" i="4"/>
  <c r="EG10" i="4"/>
  <c r="B10" i="4"/>
  <c r="LP8" i="4"/>
  <c r="ID8" i="4"/>
  <c r="FZ8" i="4"/>
  <c r="CN8" i="4"/>
  <c r="AU8" i="4"/>
  <c r="B6" i="4"/>
  <c r="FO78" i="4" l="1"/>
  <c r="FL54" i="4"/>
  <c r="FL32" i="4"/>
  <c r="IZ54" i="4"/>
  <c r="BX78" i="4"/>
  <c r="BX54" i="4"/>
  <c r="BX32" i="4"/>
  <c r="MO78" i="4"/>
  <c r="MN54" i="4"/>
  <c r="MN32" i="4"/>
  <c r="JB78" i="4"/>
  <c r="IZ32" i="4"/>
  <c r="C11" i="5"/>
  <c r="D11" i="5"/>
  <c r="E11" i="5"/>
  <c r="B11" i="5"/>
  <c r="DG78" i="4" l="1"/>
  <c r="DD54" i="4"/>
  <c r="DD32" i="4"/>
  <c r="P32" i="4"/>
  <c r="GT78" i="4"/>
  <c r="GR32" i="4"/>
  <c r="P78" i="4"/>
  <c r="P54" i="4"/>
  <c r="KG78" i="4"/>
  <c r="KF54" i="4"/>
  <c r="KF32" i="4"/>
  <c r="GR54" i="4"/>
  <c r="LY32" i="4"/>
  <c r="IM78" i="4"/>
  <c r="IK54" i="4"/>
  <c r="IK32" i="4"/>
  <c r="EW32" i="4"/>
  <c r="EZ78" i="4"/>
  <c r="EW54" i="4"/>
  <c r="LZ78" i="4"/>
  <c r="BI78" i="4"/>
  <c r="BI54" i="4"/>
  <c r="BI32" i="4"/>
  <c r="LY54" i="4"/>
  <c r="LK78" i="4"/>
  <c r="LJ54" i="4"/>
  <c r="LJ32" i="4"/>
  <c r="HV32" i="4"/>
  <c r="AT32" i="4"/>
  <c r="HX78" i="4"/>
  <c r="HV54" i="4"/>
  <c r="EK78" i="4"/>
  <c r="EH54" i="4"/>
  <c r="EH32" i="4"/>
  <c r="AT78" i="4"/>
  <c r="AT54" i="4"/>
  <c r="AE78" i="4"/>
  <c r="AE54" i="4"/>
  <c r="AE32" i="4"/>
  <c r="KU32" i="4"/>
  <c r="KV78" i="4"/>
  <c r="KU54" i="4"/>
  <c r="DV78" i="4"/>
  <c r="DS54" i="4"/>
  <c r="HI78" i="4"/>
  <c r="HG54" i="4"/>
  <c r="HG32" i="4"/>
  <c r="DS32" i="4"/>
</calcChain>
</file>

<file path=xl/sharedStrings.xml><?xml version="1.0" encoding="utf-8"?>
<sst xmlns="http://schemas.openxmlformats.org/spreadsheetml/2006/main" count="343" uniqueCount="199">
  <si>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</si>
  <si>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</si>
  <si>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</si>
  <si>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</si>
  <si>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</si>
  <si>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</si>
  <si>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</si>
  <si>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</si>
  <si>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</si>
  <si>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</si>
  <si>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</si>
  <si>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</si>
  <si>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</si>
  <si>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</si>
  <si>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</si>
  <si>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</si>
  <si>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</si>
  <si>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</si>
  <si>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</si>
  <si>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</si>
  <si>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</si>
  <si>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</si>
  <si>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</si>
  <si>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</si>
  <si>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</si>
  <si>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</si>
  <si>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</si>
  <si>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</si>
  <si>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</si>
  <si>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</si>
  <si>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</si>
  <si>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</si>
  <si>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</si>
  <si>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</si>
  <si>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</si>
  <si>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</si>
  <si>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</si>
  <si>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</si>
  <si>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</si>
  <si>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</si>
  <si>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</si>
  <si>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</si>
  <si>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</si>
  <si>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</si>
  <si>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</si>
  <si>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</si>
  <si>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</si>
  <si>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</si>
  <si>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</si>
  <si>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</si>
  <si>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</si>
  <si>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</si>
  <si>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</si>
  <si>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</si>
  <si>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</si>
  <si>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</si>
  <si>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</si>
  <si>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</si>
  <si>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</si>
  <si>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</si>
  <si>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</si>
  <si>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</si>
  <si>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</si>
  <si>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</si>
  <si>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</si>
  <si>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</si>
  <si>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</si>
  <si>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</si>
  <si>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</si>
  <si>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</si>
  <si>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</si>
  <si>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</si>
  <si>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</si>
  <si>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</si>
  <si>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</si>
  <si>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</si>
  <si>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</si>
  <si>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</si>
  <si>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</si>
  <si>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</si>
  <si>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</si>
  <si>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</si>
  <si>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</si>
  <si>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</si>
  <si>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</si>
  <si>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</si>
  <si>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</si>
  <si>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</si>
  <si>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</si>
  <si>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</si>
  <si>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</si>
  <si>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</si>
  <si>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</si>
  <si>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</si>
  <si>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</si>
  <si>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</si>
  <si>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</si>
  <si>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</si>
  <si>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</si>
  <si>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</si>
  <si>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</si>
  <si>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</si>
  <si>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</si>
  <si>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</si>
  <si>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</si>
  <si>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</si>
  <si>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</si>
  <si>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</si>
  <si>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</si>
  <si>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</si>
  <si>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</si>
  <si>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</si>
  <si>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</si>
  <si>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</si>
  <si>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</si>
  <si>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</si>
  <si>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</si>
  <si>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</si>
  <si>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</si>
  <si>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</si>
  <si>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</si>
  <si>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</si>
  <si>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</si>
  <si>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</si>
  <si>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</si>
  <si>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</si>
  <si>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</si>
  <si>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</si>
  <si>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</si>
  <si>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</si>
  <si>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</si>
  <si>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</si>
  <si>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</si>
  <si>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</si>
  <si>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</si>
  <si>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</si>
  <si>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</si>
  <si>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</si>
  <si>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</si>
  <si>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</si>
  <si>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</si>
  <si>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</si>
  <si>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</si>
  <si>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</si>
  <si>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</si>
  <si>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</si>
  <si>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</si>
  <si>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</si>
  <si>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</si>
  <si>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</si>
  <si>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</si>
  <si>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</si>
  <si>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</si>
  <si>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</si>
  <si>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</si>
  <si>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</si>
  <si>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</si>
  <si>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</si>
  <si>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</si>
  <si>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</si>
  <si>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</si>
  <si>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</si>
  <si>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t>
    <phoneticPr fontId="5"/>
  </si>
  <si>
    <t>当該値(N-4)</t>
    <phoneticPr fontId="5"/>
  </si>
  <si>
    <t>当該値(N-1)</t>
    <phoneticPr fontId="5"/>
  </si>
  <si>
    <t>当該値(N-4)</t>
    <phoneticPr fontId="5"/>
  </si>
  <si>
    <t>当該値(N-2)</t>
    <phoneticPr fontId="5"/>
  </si>
  <si>
    <t>当該値(N-1)</t>
    <phoneticPr fontId="5"/>
  </si>
  <si>
    <t>当該値(N-2)</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</si>
  <si>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</si>
  <si>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</si>
  <si>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</si>
  <si>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</si>
  <si>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</si>
  <si>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</si>
  <si>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</si>
  <si>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</si>
  <si>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</si>
  <si>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</si>
  <si>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</si>
  <si>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</si>
  <si>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</si>
  <si>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</si>
  <si>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</si>
  <si>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</si>
  <si>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</si>
  <si>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</si>
  <si>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</si>
  <si>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</si>
  <si>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</si>
  <si>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</si>
  <si>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</si>
  <si>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</si>
  <si>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</si>
  <si>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</si>
  <si>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病院開設より25年が経過し、施設の損傷や設備の耐用年数経過が進んでいる。コロナ過で医業収益が減少している中では、器械備品の購入や大規模改修を行うことは厳しい経営状況である。そのため、計画的に施設・設備の点検や清掃を行い適切な管理を行い、病院機能の維持に努めている。
また、通常業務時の他にも災害拠点病院として災害時にも機能を発揮する使命があることから、引き続き施設・設備を常に健全な状態に保つ必要がある。
なお、病院の資産の老朽化度を示す「有形固定資産減価償却率」は、60%台の高率で推移しており、老朽化の進行度に変化はないが、引き続き計画的な施設設備等の更新を行う必要がある。</t>
    <rPh sb="197" eb="199">
      <t>ヒツヨウ</t>
    </rPh>
    <phoneticPr fontId="5"/>
  </si>
  <si>
    <t>稲城市では現在、南武線三駅周辺や南山東部地区などの土地区画整理事業等の都市基盤整備に伴い、子育て世代を中心とした人口増加が続き、少子化・高齢化も比較的緩やかに進行するものと見込まれている。
稲城市が入る南多摩医療圏は、令和2年7月1日時点の病床機能報告の結果と地域医療構想の必要病床数との比較では、高度急性期機能は充足しているものの急性期機能、回復期機能及び療養機能の病床は不足している地域である。
市立病院としては、地域の中核病院として急性期医療を担ってきたため、引き続き、主として稲城市の急性期機能を担う役割を継続する。</t>
    <rPh sb="95" eb="98">
      <t>イナギシ</t>
    </rPh>
    <rPh sb="99" eb="100">
      <t>ハイ</t>
    </rPh>
    <rPh sb="209" eb="211">
      <t>チイキ</t>
    </rPh>
    <phoneticPr fontId="5"/>
  </si>
  <si>
    <t>(1)費用の削減…「ﾍﾞﾝﾁﾏｰｸでの費用分析によるｺｽﾄ管理」・「医療機器購入にあたり医師を含む委員会での検討」を行い、費用削減に努めた。
(2)各指標分析…①「経常収支比率」は、引き続き新型ｺﾛﾅへの対応について公立病院としての役割を果たしてきたが、国や東京都の財政支援が減少したため、前年度と比較し減少したものの一般診療がやや回復したため、健全経営の水準とされる100%を上回っている。④「病床利用率」は、2年度以降積極的にｺﾛﾅ対応したため40%台であったが、4年度は前年度と比較し12.3%増した。⑤「入院患者1人1日当たり収益」は、医療の高度化や診療体制の充実等により、令和元年度を除き増加傾向である。⑥「外来患者1人1日当たり収益」は、3年度はｺﾛﾅの影響もあり減少、4年度は増加に転じたものの、依然として薬の処方のみや経過観察などの患者が多い。⑦「職員給与費医業収益比率」は、ｺﾛﾅ禍での医業収益が伸びないこともあり、4年度は前年度に比べ減少した。⑧「材料費対医業収益比率」も、3年度は経営努力等の結果により一旦減少したが、4年度は収益の増に応じて近年最高となった。</t>
    <rPh sb="152" eb="154">
      <t>ゲンショウ</t>
    </rPh>
    <rPh sb="260" eb="264">
      <t>ヒトリイチニチ</t>
    </rPh>
    <rPh sb="291" eb="293">
      <t>レイワ</t>
    </rPh>
    <rPh sb="293" eb="294">
      <t>ガン</t>
    </rPh>
    <rPh sb="313" eb="317">
      <t>ヒトリイチニチ</t>
    </rPh>
    <rPh sb="338" eb="340">
      <t>ゲンショウ</t>
    </rPh>
    <rPh sb="382" eb="384">
      <t>ショクイン</t>
    </rPh>
    <rPh sb="421" eb="423">
      <t>ゼンネン</t>
    </rPh>
    <rPh sb="423" eb="424">
      <t>ド</t>
    </rPh>
    <rPh sb="425" eb="426">
      <t>クラ</t>
    </rPh>
    <rPh sb="484" eb="486">
      <t>サイコウ</t>
    </rPh>
    <phoneticPr fontId="5"/>
  </si>
  <si>
    <t>令和元年度末から世界中で猛威を振るった新型ｺﾛﾅｳｲﾙｽ感染症は、令和4年度においても感染の波を繰り返した。
市立病院では、令和4年4月から、病院事業管理者の院長兼務解除による事業管理者の専任化、新院長の就任、その他の医療体制の充実のもと新執行体制での事業を開始した中、引き続き公立病院の使命として、必要な感染対策をしながら一般病棟を感染病床として転用したことが病院経営に大きく影響した中で、職員の懸命な努力により可能な限り一般診療の回復に努めた。
その結果、病院収入の中心である入院については、患者数は、令和4年度は大きく改善して1日平均164.9人、単価は1日平均59,412円となり、入院収益は3年度と比較して約8億円増収した。また、外来についても患者数は1日平均587.5人、単価は1日平均12,187円となり、外来収益は3年度と比較して約1.7億円増収した。
医業収支については、感染対策が継続する中で経費の削減等に努めたものの、電気料金等の光熱水費や材料費等が高騰し、さらに入院及び外来収益の増に対応して材料費等が増となったことにより医業費用が増加した結果、3年度と比較すると約4億円回復したものの、△約16.7億円を計上し、3年度と同様に、このマイナスを医業外収益である新型ｺﾛﾅ感染症対応への病床確保等に係る補助金や一般会計繰出金などで補塡した。</t>
    <rPh sb="0" eb="2">
      <t>レイワ</t>
    </rPh>
    <rPh sb="133" eb="134">
      <t>ナカ</t>
    </rPh>
    <rPh sb="360" eb="364">
      <t>ガイライシュウエキ</t>
    </rPh>
    <rPh sb="377" eb="378">
      <t>オク</t>
    </rPh>
    <rPh sb="512" eb="513">
      <t>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</si>
</sst>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68.599999999999994</c:v>
                </c:pt>
                <c:pt idx="1">
                  <c:v>69.8</c:v>
                </c:pt>
                <c:pt idx="2">
                  <c:v>46.5</c:v>
                </c:pt>
                <c:pt idx="3">
                  <c:v>44.6</c:v>
                </c:pt>
                <c:pt idx="4">
                  <c:v>56.9</c:v>
                </c:pt>
              </c:numCache>
            </c:numRef>
          </c:val>
          <c:extLst>
            <c:ext xmlns:c16="http://schemas.microsoft.com/office/drawing/2014/chart" uri="{C3380CC4-5D6E-409C-BE32-E72D297353CC}">
              <c16:uniqueId val="{00000000-D423-45E7-B264-70D6159CE3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D423-45E7-B264-70D6159CE3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10734</c:v>
                </c:pt>
                <c:pt idx="1">
                  <c:v>11108</c:v>
                </c:pt>
                <c:pt idx="2">
                  <c:v>11970</c:v>
                </c:pt>
                <c:pt idx="3">
                  <c:v>11922</c:v>
                </c:pt>
                <c:pt idx="4">
                  <c:v>12161</c:v>
                </c:pt>
              </c:numCache>
            </c:numRef>
          </c:val>
          <c:extLst>
            <c:ext xmlns:c16="http://schemas.microsoft.com/office/drawing/2014/chart" uri="{C3380CC4-5D6E-409C-BE32-E72D297353CC}">
              <c16:uniqueId val="{00000000-B075-4815-AD98-8A55253E86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B075-4815-AD98-8A55253E86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49186</c:v>
                </c:pt>
                <c:pt idx="1">
                  <c:v>48714</c:v>
                </c:pt>
                <c:pt idx="2">
                  <c:v>54120</c:v>
                </c:pt>
                <c:pt idx="3">
                  <c:v>58621</c:v>
                </c:pt>
                <c:pt idx="4">
                  <c:v>59412</c:v>
                </c:pt>
              </c:numCache>
            </c:numRef>
          </c:val>
          <c:extLst>
            <c:ext xmlns:c16="http://schemas.microsoft.com/office/drawing/2014/chart" uri="{C3380CC4-5D6E-409C-BE32-E72D297353CC}">
              <c16:uniqueId val="{00000000-A7CF-467A-9D09-4DF7053C82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A7CF-467A-9D09-4DF7053C82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8.1999999999999993</c:v>
                </c:pt>
                <c:pt idx="1">
                  <c:v>8.5</c:v>
                </c:pt>
                <c:pt idx="2">
                  <c:v>0</c:v>
                </c:pt>
                <c:pt idx="3">
                  <c:v>0</c:v>
                </c:pt>
                <c:pt idx="4">
                  <c:v>0</c:v>
                </c:pt>
              </c:numCache>
            </c:numRef>
          </c:val>
          <c:extLst>
            <c:ext xmlns:c16="http://schemas.microsoft.com/office/drawing/2014/chart" uri="{C3380CC4-5D6E-409C-BE32-E72D297353CC}">
              <c16:uniqueId val="{00000000-7046-419F-952E-5D1D8CF17A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7046-419F-952E-5D1D8CF17A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c:v>
                </c:pt>
                <c:pt idx="1">
                  <c:v>86.3</c:v>
                </c:pt>
                <c:pt idx="2">
                  <c:v>68</c:v>
                </c:pt>
                <c:pt idx="3">
                  <c:v>70</c:v>
                </c:pt>
                <c:pt idx="4">
                  <c:v>77.900000000000006</c:v>
                </c:pt>
              </c:numCache>
            </c:numRef>
          </c:val>
          <c:extLst>
            <c:ext xmlns:c16="http://schemas.microsoft.com/office/drawing/2014/chart" uri="{C3380CC4-5D6E-409C-BE32-E72D297353CC}">
              <c16:uniqueId val="{00000000-FB54-4DA9-A033-A1898F638A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B54-4DA9-A033-A1898F638A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c:v>
                </c:pt>
                <c:pt idx="1">
                  <c:v>90.4</c:v>
                </c:pt>
                <c:pt idx="2">
                  <c:v>72.3</c:v>
                </c:pt>
                <c:pt idx="3">
                  <c:v>74.099999999999994</c:v>
                </c:pt>
                <c:pt idx="4">
                  <c:v>81.099999999999994</c:v>
                </c:pt>
              </c:numCache>
            </c:numRef>
          </c:val>
          <c:extLst>
            <c:ext xmlns:c16="http://schemas.microsoft.com/office/drawing/2014/chart" uri="{C3380CC4-5D6E-409C-BE32-E72D297353CC}">
              <c16:uniqueId val="{00000000-64BC-44EF-A96E-D5F7533C2B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4BC-44EF-A96E-D5F7533C2B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100</c:v>
                </c:pt>
                <c:pt idx="2">
                  <c:v>110</c:v>
                </c:pt>
                <c:pt idx="3">
                  <c:v>108</c:v>
                </c:pt>
                <c:pt idx="4">
                  <c:v>104.3</c:v>
                </c:pt>
              </c:numCache>
            </c:numRef>
          </c:val>
          <c:extLst>
            <c:ext xmlns:c16="http://schemas.microsoft.com/office/drawing/2014/chart" uri="{C3380CC4-5D6E-409C-BE32-E72D297353CC}">
              <c16:uniqueId val="{00000000-F870-4A09-8CF3-249F5893D4B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F870-4A09-8CF3-249F5893D4B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c:v>
                </c:pt>
                <c:pt idx="1">
                  <c:v>66.400000000000006</c:v>
                </c:pt>
                <c:pt idx="2">
                  <c:v>64</c:v>
                </c:pt>
                <c:pt idx="3">
                  <c:v>65.8</c:v>
                </c:pt>
                <c:pt idx="4">
                  <c:v>65.8</c:v>
                </c:pt>
              </c:numCache>
            </c:numRef>
          </c:val>
          <c:extLst>
            <c:ext xmlns:c16="http://schemas.microsoft.com/office/drawing/2014/chart" uri="{C3380CC4-5D6E-409C-BE32-E72D297353CC}">
              <c16:uniqueId val="{00000000-0FC1-410B-AFDB-D596FC5C31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0FC1-410B-AFDB-D596FC5C31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83.3</c:v>
                </c:pt>
                <c:pt idx="1">
                  <c:v>83.7</c:v>
                </c:pt>
                <c:pt idx="2">
                  <c:v>72.7</c:v>
                </c:pt>
                <c:pt idx="3">
                  <c:v>74.900000000000006</c:v>
                </c:pt>
                <c:pt idx="4">
                  <c:v>72.8</c:v>
                </c:pt>
              </c:numCache>
            </c:numRef>
          </c:val>
          <c:extLst>
            <c:ext xmlns:c16="http://schemas.microsoft.com/office/drawing/2014/chart" uri="{C3380CC4-5D6E-409C-BE32-E72D297353CC}">
              <c16:uniqueId val="{00000000-3F20-46D6-8337-843308601C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F20-46D6-8337-843308601C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54115262</c:v>
                </c:pt>
                <c:pt idx="1">
                  <c:v>54082679</c:v>
                </c:pt>
                <c:pt idx="2">
                  <c:v>52704024</c:v>
                </c:pt>
                <c:pt idx="3">
                  <c:v>53080548</c:v>
                </c:pt>
                <c:pt idx="4">
                  <c:v>53054903</c:v>
                </c:pt>
              </c:numCache>
            </c:numRef>
          </c:val>
          <c:extLst>
            <c:ext xmlns:c16="http://schemas.microsoft.com/office/drawing/2014/chart" uri="{C3380CC4-5D6E-409C-BE32-E72D297353CC}">
              <c16:uniqueId val="{00000000-036D-4BEE-8C82-30B9C8364A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36D-4BEE-8C82-30B9C8364A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16.2</c:v>
                </c:pt>
                <c:pt idx="1">
                  <c:v>16.5</c:v>
                </c:pt>
                <c:pt idx="2">
                  <c:v>16.5</c:v>
                </c:pt>
                <c:pt idx="3">
                  <c:v>15.5</c:v>
                </c:pt>
                <c:pt idx="4">
                  <c:v>17.5</c:v>
                </c:pt>
              </c:numCache>
            </c:numRef>
          </c:val>
          <c:extLst>
            <c:ext xmlns:c16="http://schemas.microsoft.com/office/drawing/2014/chart" uri="{C3380CC4-5D6E-409C-BE32-E72D297353CC}">
              <c16:uniqueId val="{00000000-0387-4C64-89C5-125AC070D3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387-4C64-89C5-125AC070D3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63.5</c:v>
                </c:pt>
                <c:pt idx="1">
                  <c:v>64.2</c:v>
                </c:pt>
                <c:pt idx="2">
                  <c:v>83.6</c:v>
                </c:pt>
                <c:pt idx="3">
                  <c:v>79.2</c:v>
                </c:pt>
                <c:pt idx="4">
                  <c:v>69.3</c:v>
                </c:pt>
              </c:numCache>
            </c:numRef>
          </c:val>
          <c:extLst>
            <c:ext xmlns:c16="http://schemas.microsoft.com/office/drawing/2014/chart" uri="{C3380CC4-5D6E-409C-BE32-E72D297353CC}">
              <c16:uniqueId val="{00000000-4C61-4225-B8D0-7AE5B7891F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C61-4225-B8D0-7AE5B7891F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80" zoomScaleNormal="80" zoomScaleSheetLayoutView="8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東京都稲城市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200床以上～300床未満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290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290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93421</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22057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208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208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104.3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v>
      </c>
      <c r="DE33" s="129"/>
      <c r="DF33" s="129"/>
      <c r="DG33" s="129"/>
      <c r="DH33" s="129"/>
      <c r="DI33" s="129"/>
      <c r="DJ33" s="129"/>
      <c r="DK33" s="129"/>
      <c r="DL33" s="129"/>
      <c r="DM33" s="129"/>
      <c r="DN33" s="129"/>
      <c r="DO33" s="129"/>
      <c r="DP33" s="129"/>
      <c r="DQ33" s="129"/>
      <c r="DR33" s="130"/>
      <c r="DS33" s="128">
        <f>データ!AU7</f>
        <v>90.4</v>
      </c>
      <c r="DT33" s="129"/>
      <c r="DU33" s="129"/>
      <c r="DV33" s="129"/>
      <c r="DW33" s="129"/>
      <c r="DX33" s="129"/>
      <c r="DY33" s="129"/>
      <c r="DZ33" s="129"/>
      <c r="EA33" s="129"/>
      <c r="EB33" s="129"/>
      <c r="EC33" s="129"/>
      <c r="ED33" s="129"/>
      <c r="EE33" s="129"/>
      <c r="EF33" s="129"/>
      <c r="EG33" s="130"/>
      <c r="EH33" s="128">
        <f>データ!AV7</f>
        <v>72.3</v>
      </c>
      <c r="EI33" s="129"/>
      <c r="EJ33" s="129"/>
      <c r="EK33" s="129"/>
      <c r="EL33" s="129"/>
      <c r="EM33" s="129"/>
      <c r="EN33" s="129"/>
      <c r="EO33" s="129"/>
      <c r="EP33" s="129"/>
      <c r="EQ33" s="129"/>
      <c r="ER33" s="129"/>
      <c r="ES33" s="129"/>
      <c r="ET33" s="129"/>
      <c r="EU33" s="129"/>
      <c r="EV33" s="130"/>
      <c r="EW33" s="128">
        <f>データ!AW7</f>
        <v>74.099999999999994</v>
      </c>
      <c r="EX33" s="129"/>
      <c r="EY33" s="129"/>
      <c r="EZ33" s="129"/>
      <c r="FA33" s="129"/>
      <c r="FB33" s="129"/>
      <c r="FC33" s="129"/>
      <c r="FD33" s="129"/>
      <c r="FE33" s="129"/>
      <c r="FF33" s="129"/>
      <c r="FG33" s="129"/>
      <c r="FH33" s="129"/>
      <c r="FI33" s="129"/>
      <c r="FJ33" s="129"/>
      <c r="FK33" s="130"/>
      <c r="FL33" s="128">
        <f>データ!AX7</f>
        <v>81.099999999999994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v>
      </c>
      <c r="GS33" s="129"/>
      <c r="GT33" s="129"/>
      <c r="GU33" s="129"/>
      <c r="GV33" s="129"/>
      <c r="GW33" s="129"/>
      <c r="GX33" s="129"/>
      <c r="GY33" s="129"/>
      <c r="GZ33" s="129"/>
      <c r="HA33" s="129"/>
      <c r="HB33" s="129"/>
      <c r="HC33" s="129"/>
      <c r="HD33" s="129"/>
      <c r="HE33" s="129"/>
      <c r="HF33" s="130"/>
      <c r="HG33" s="128">
        <f>データ!BF7</f>
        <v>86.3</v>
      </c>
      <c r="HH33" s="129"/>
      <c r="HI33" s="129"/>
      <c r="HJ33" s="129"/>
      <c r="HK33" s="129"/>
      <c r="HL33" s="129"/>
      <c r="HM33" s="129"/>
      <c r="HN33" s="129"/>
      <c r="HO33" s="129"/>
      <c r="HP33" s="129"/>
      <c r="HQ33" s="129"/>
      <c r="HR33" s="129"/>
      <c r="HS33" s="129"/>
      <c r="HT33" s="129"/>
      <c r="HU33" s="130"/>
      <c r="HV33" s="128">
        <f>データ!BG7</f>
        <v>68</v>
      </c>
      <c r="HW33" s="129"/>
      <c r="HX33" s="129"/>
      <c r="HY33" s="129"/>
      <c r="HZ33" s="129"/>
      <c r="IA33" s="129"/>
      <c r="IB33" s="129"/>
      <c r="IC33" s="129"/>
      <c r="ID33" s="129"/>
      <c r="IE33" s="129"/>
      <c r="IF33" s="129"/>
      <c r="IG33" s="129"/>
      <c r="IH33" s="129"/>
      <c r="II33" s="129"/>
      <c r="IJ33" s="130"/>
      <c r="IK33" s="128">
        <f>データ!BH7</f>
        <v>70</v>
      </c>
      <c r="IL33" s="129"/>
      <c r="IM33" s="129"/>
      <c r="IN33" s="129"/>
      <c r="IO33" s="129"/>
      <c r="IP33" s="129"/>
      <c r="IQ33" s="129"/>
      <c r="IR33" s="129"/>
      <c r="IS33" s="129"/>
      <c r="IT33" s="129"/>
      <c r="IU33" s="129"/>
      <c r="IV33" s="129"/>
      <c r="IW33" s="129"/>
      <c r="IX33" s="129"/>
      <c r="IY33" s="130"/>
      <c r="IZ33" s="128">
        <f>データ!BI7</f>
        <v>77.900000000000006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68.599999999999994</v>
      </c>
      <c r="KG33" s="129"/>
      <c r="KH33" s="129"/>
      <c r="KI33" s="129"/>
      <c r="KJ33" s="129"/>
      <c r="KK33" s="129"/>
      <c r="KL33" s="129"/>
      <c r="KM33" s="129"/>
      <c r="KN33" s="129"/>
      <c r="KO33" s="129"/>
      <c r="KP33" s="129"/>
      <c r="KQ33" s="129"/>
      <c r="KR33" s="129"/>
      <c r="KS33" s="129"/>
      <c r="KT33" s="130"/>
      <c r="KU33" s="128">
        <f>データ!BQ7</f>
        <v>69.8</v>
      </c>
      <c r="KV33" s="129"/>
      <c r="KW33" s="129"/>
      <c r="KX33" s="129"/>
      <c r="KY33" s="129"/>
      <c r="KZ33" s="129"/>
      <c r="LA33" s="129"/>
      <c r="LB33" s="129"/>
      <c r="LC33" s="129"/>
      <c r="LD33" s="129"/>
      <c r="LE33" s="129"/>
      <c r="LF33" s="129"/>
      <c r="LG33" s="129"/>
      <c r="LH33" s="129"/>
      <c r="LI33" s="130"/>
      <c r="LJ33" s="128">
        <f>データ!BR7</f>
        <v>46.5</v>
      </c>
      <c r="LK33" s="129"/>
      <c r="LL33" s="129"/>
      <c r="LM33" s="129"/>
      <c r="LN33" s="129"/>
      <c r="LO33" s="129"/>
      <c r="LP33" s="129"/>
      <c r="LQ33" s="129"/>
      <c r="LR33" s="129"/>
      <c r="LS33" s="129"/>
      <c r="LT33" s="129"/>
      <c r="LU33" s="129"/>
      <c r="LV33" s="129"/>
      <c r="LW33" s="129"/>
      <c r="LX33" s="130"/>
      <c r="LY33" s="128">
        <f>データ!BS7</f>
        <v>44.6</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197</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49186</v>
      </c>
      <c r="Q55" s="144"/>
      <c r="R55" s="144"/>
      <c r="S55" s="144"/>
      <c r="T55" s="144"/>
      <c r="U55" s="144"/>
      <c r="V55" s="144"/>
      <c r="W55" s="144"/>
      <c r="X55" s="144"/>
      <c r="Y55" s="144"/>
      <c r="Z55" s="144"/>
      <c r="AA55" s="144"/>
      <c r="AB55" s="144"/>
      <c r="AC55" s="144"/>
      <c r="AD55" s="145"/>
      <c r="AE55" s="143">
        <f>データ!CB7</f>
        <v>48714</v>
      </c>
      <c r="AF55" s="144"/>
      <c r="AG55" s="144"/>
      <c r="AH55" s="144"/>
      <c r="AI55" s="144"/>
      <c r="AJ55" s="144"/>
      <c r="AK55" s="144"/>
      <c r="AL55" s="144"/>
      <c r="AM55" s="144"/>
      <c r="AN55" s="144"/>
      <c r="AO55" s="144"/>
      <c r="AP55" s="144"/>
      <c r="AQ55" s="144"/>
      <c r="AR55" s="144"/>
      <c r="AS55" s="145"/>
      <c r="AT55" s="143">
        <f>データ!CC7</f>
        <v>54120</v>
      </c>
      <c r="AU55" s="144"/>
      <c r="AV55" s="144"/>
      <c r="AW55" s="144"/>
      <c r="AX55" s="144"/>
      <c r="AY55" s="144"/>
      <c r="AZ55" s="144"/>
      <c r="BA55" s="144"/>
      <c r="BB55" s="144"/>
      <c r="BC55" s="144"/>
      <c r="BD55" s="144"/>
      <c r="BE55" s="144"/>
      <c r="BF55" s="144"/>
      <c r="BG55" s="144"/>
      <c r="BH55" s="145"/>
      <c r="BI55" s="143">
        <f>データ!CD7</f>
        <v>58621</v>
      </c>
      <c r="BJ55" s="144"/>
      <c r="BK55" s="144"/>
      <c r="BL55" s="144"/>
      <c r="BM55" s="144"/>
      <c r="BN55" s="144"/>
      <c r="BO55" s="144"/>
      <c r="BP55" s="144"/>
      <c r="BQ55" s="144"/>
      <c r="BR55" s="144"/>
      <c r="BS55" s="144"/>
      <c r="BT55" s="144"/>
      <c r="BU55" s="144"/>
      <c r="BV55" s="144"/>
      <c r="BW55" s="145"/>
      <c r="BX55" s="143">
        <f>データ!CE7</f>
        <v>59412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10734</v>
      </c>
      <c r="DE55" s="144"/>
      <c r="DF55" s="144"/>
      <c r="DG55" s="144"/>
      <c r="DH55" s="144"/>
      <c r="DI55" s="144"/>
      <c r="DJ55" s="144"/>
      <c r="DK55" s="144"/>
      <c r="DL55" s="144"/>
      <c r="DM55" s="144"/>
      <c r="DN55" s="144"/>
      <c r="DO55" s="144"/>
      <c r="DP55" s="144"/>
      <c r="DQ55" s="144"/>
      <c r="DR55" s="145"/>
      <c r="DS55" s="143">
        <f>データ!CM7</f>
        <v>11108</v>
      </c>
      <c r="DT55" s="144"/>
      <c r="DU55" s="144"/>
      <c r="DV55" s="144"/>
      <c r="DW55" s="144"/>
      <c r="DX55" s="144"/>
      <c r="DY55" s="144"/>
      <c r="DZ55" s="144"/>
      <c r="EA55" s="144"/>
      <c r="EB55" s="144"/>
      <c r="EC55" s="144"/>
      <c r="ED55" s="144"/>
      <c r="EE55" s="144"/>
      <c r="EF55" s="144"/>
      <c r="EG55" s="145"/>
      <c r="EH55" s="143">
        <f>データ!CN7</f>
        <v>11970</v>
      </c>
      <c r="EI55" s="144"/>
      <c r="EJ55" s="144"/>
      <c r="EK55" s="144"/>
      <c r="EL55" s="144"/>
      <c r="EM55" s="144"/>
      <c r="EN55" s="144"/>
      <c r="EO55" s="144"/>
      <c r="EP55" s="144"/>
      <c r="EQ55" s="144"/>
      <c r="ER55" s="144"/>
      <c r="ES55" s="144"/>
      <c r="ET55" s="144"/>
      <c r="EU55" s="144"/>
      <c r="EV55" s="145"/>
      <c r="EW55" s="143">
        <f>データ!CO7</f>
        <v>11922</v>
      </c>
      <c r="EX55" s="144"/>
      <c r="EY55" s="144"/>
      <c r="EZ55" s="144"/>
      <c r="FA55" s="144"/>
      <c r="FB55" s="144"/>
      <c r="FC55" s="144"/>
      <c r="FD55" s="144"/>
      <c r="FE55" s="144"/>
      <c r="FF55" s="144"/>
      <c r="FG55" s="144"/>
      <c r="FH55" s="144"/>
      <c r="FI55" s="144"/>
      <c r="FJ55" s="144"/>
      <c r="FK55" s="145"/>
      <c r="FL55" s="143">
        <f>データ!CP7</f>
        <v>12161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63.5</v>
      </c>
      <c r="GS55" s="129"/>
      <c r="GT55" s="129"/>
      <c r="GU55" s="129"/>
      <c r="GV55" s="129"/>
      <c r="GW55" s="129"/>
      <c r="GX55" s="129"/>
      <c r="GY55" s="129"/>
      <c r="GZ55" s="129"/>
      <c r="HA55" s="129"/>
      <c r="HB55" s="129"/>
      <c r="HC55" s="129"/>
      <c r="HD55" s="129"/>
      <c r="HE55" s="129"/>
      <c r="HF55" s="130"/>
      <c r="HG55" s="128">
        <f>データ!CX7</f>
        <v>64.2</v>
      </c>
      <c r="HH55" s="129"/>
      <c r="HI55" s="129"/>
      <c r="HJ55" s="129"/>
      <c r="HK55" s="129"/>
      <c r="HL55" s="129"/>
      <c r="HM55" s="129"/>
      <c r="HN55" s="129"/>
      <c r="HO55" s="129"/>
      <c r="HP55" s="129"/>
      <c r="HQ55" s="129"/>
      <c r="HR55" s="129"/>
      <c r="HS55" s="129"/>
      <c r="HT55" s="129"/>
      <c r="HU55" s="130"/>
      <c r="HV55" s="128">
        <f>データ!CY7</f>
        <v>83.6</v>
      </c>
      <c r="HW55" s="129"/>
      <c r="HX55" s="129"/>
      <c r="HY55" s="129"/>
      <c r="HZ55" s="129"/>
      <c r="IA55" s="129"/>
      <c r="IB55" s="129"/>
      <c r="IC55" s="129"/>
      <c r="ID55" s="129"/>
      <c r="IE55" s="129"/>
      <c r="IF55" s="129"/>
      <c r="IG55" s="129"/>
      <c r="IH55" s="129"/>
      <c r="II55" s="129"/>
      <c r="IJ55" s="130"/>
      <c r="IK55" s="128">
        <f>データ!CZ7</f>
        <v>79.2</v>
      </c>
      <c r="IL55" s="129"/>
      <c r="IM55" s="129"/>
      <c r="IN55" s="129"/>
      <c r="IO55" s="129"/>
      <c r="IP55" s="129"/>
      <c r="IQ55" s="129"/>
      <c r="IR55" s="129"/>
      <c r="IS55" s="129"/>
      <c r="IT55" s="129"/>
      <c r="IU55" s="129"/>
      <c r="IV55" s="129"/>
      <c r="IW55" s="129"/>
      <c r="IX55" s="129"/>
      <c r="IY55" s="130"/>
      <c r="IZ55" s="128">
        <f>データ!DA7</f>
        <v>69.3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16.2</v>
      </c>
      <c r="KG55" s="129"/>
      <c r="KH55" s="129"/>
      <c r="KI55" s="129"/>
      <c r="KJ55" s="129"/>
      <c r="KK55" s="129"/>
      <c r="KL55" s="129"/>
      <c r="KM55" s="129"/>
      <c r="KN55" s="129"/>
      <c r="KO55" s="129"/>
      <c r="KP55" s="129"/>
      <c r="KQ55" s="129"/>
      <c r="KR55" s="129"/>
      <c r="KS55" s="129"/>
      <c r="KT55" s="130"/>
      <c r="KU55" s="128">
        <f>データ!DI7</f>
        <v>16.5</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15.5</v>
      </c>
      <c r="LZ55" s="129"/>
      <c r="MA55" s="129"/>
      <c r="MB55" s="129"/>
      <c r="MC55" s="129"/>
      <c r="MD55" s="129"/>
      <c r="ME55" s="129"/>
      <c r="MF55" s="129"/>
      <c r="MG55" s="129"/>
      <c r="MH55" s="129"/>
      <c r="MI55" s="129"/>
      <c r="MJ55" s="129"/>
      <c r="MK55" s="129"/>
      <c r="ML55" s="129"/>
      <c r="MM55" s="130"/>
      <c r="MN55" s="128">
        <f>データ!DL7</f>
        <v>17.5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47924</v>
      </c>
      <c r="Q56" s="144"/>
      <c r="R56" s="144"/>
      <c r="S56" s="144"/>
      <c r="T56" s="144"/>
      <c r="U56" s="144"/>
      <c r="V56" s="144"/>
      <c r="W56" s="144"/>
      <c r="X56" s="144"/>
      <c r="Y56" s="144"/>
      <c r="Z56" s="144"/>
      <c r="AA56" s="144"/>
      <c r="AB56" s="144"/>
      <c r="AC56" s="144"/>
      <c r="AD56" s="145"/>
      <c r="AE56" s="143">
        <f>データ!CG7</f>
        <v>48807</v>
      </c>
      <c r="AF56" s="144"/>
      <c r="AG56" s="144"/>
      <c r="AH56" s="144"/>
      <c r="AI56" s="144"/>
      <c r="AJ56" s="144"/>
      <c r="AK56" s="144"/>
      <c r="AL56" s="144"/>
      <c r="AM56" s="144"/>
      <c r="AN56" s="144"/>
      <c r="AO56" s="144"/>
      <c r="AP56" s="144"/>
      <c r="AQ56" s="144"/>
      <c r="AR56" s="144"/>
      <c r="AS56" s="145"/>
      <c r="AT56" s="143">
        <f>データ!CH7</f>
        <v>51594</v>
      </c>
      <c r="AU56" s="144"/>
      <c r="AV56" s="144"/>
      <c r="AW56" s="144"/>
      <c r="AX56" s="144"/>
      <c r="AY56" s="144"/>
      <c r="AZ56" s="144"/>
      <c r="BA56" s="144"/>
      <c r="BB56" s="144"/>
      <c r="BC56" s="144"/>
      <c r="BD56" s="144"/>
      <c r="BE56" s="144"/>
      <c r="BF56" s="144"/>
      <c r="BG56" s="144"/>
      <c r="BH56" s="145"/>
      <c r="BI56" s="143">
        <f>データ!CI7</f>
        <v>53805</v>
      </c>
      <c r="BJ56" s="144"/>
      <c r="BK56" s="144"/>
      <c r="BL56" s="144"/>
      <c r="BM56" s="144"/>
      <c r="BN56" s="144"/>
      <c r="BO56" s="144"/>
      <c r="BP56" s="144"/>
      <c r="BQ56" s="144"/>
      <c r="BR56" s="144"/>
      <c r="BS56" s="144"/>
      <c r="BT56" s="144"/>
      <c r="BU56" s="144"/>
      <c r="BV56" s="144"/>
      <c r="BW56" s="145"/>
      <c r="BX56" s="143">
        <f>データ!CJ7</f>
        <v>56563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12502</v>
      </c>
      <c r="DE56" s="144"/>
      <c r="DF56" s="144"/>
      <c r="DG56" s="144"/>
      <c r="DH56" s="144"/>
      <c r="DI56" s="144"/>
      <c r="DJ56" s="144"/>
      <c r="DK56" s="144"/>
      <c r="DL56" s="144"/>
      <c r="DM56" s="144"/>
      <c r="DN56" s="144"/>
      <c r="DO56" s="144"/>
      <c r="DP56" s="144"/>
      <c r="DQ56" s="144"/>
      <c r="DR56" s="145"/>
      <c r="DS56" s="143">
        <f>データ!CR7</f>
        <v>12970</v>
      </c>
      <c r="DT56" s="144"/>
      <c r="DU56" s="144"/>
      <c r="DV56" s="144"/>
      <c r="DW56" s="144"/>
      <c r="DX56" s="144"/>
      <c r="DY56" s="144"/>
      <c r="DZ56" s="144"/>
      <c r="EA56" s="144"/>
      <c r="EB56" s="144"/>
      <c r="EC56" s="144"/>
      <c r="ED56" s="144"/>
      <c r="EE56" s="144"/>
      <c r="EF56" s="144"/>
      <c r="EG56" s="145"/>
      <c r="EH56" s="143">
        <f>データ!CS7</f>
        <v>13767</v>
      </c>
      <c r="EI56" s="144"/>
      <c r="EJ56" s="144"/>
      <c r="EK56" s="144"/>
      <c r="EL56" s="144"/>
      <c r="EM56" s="144"/>
      <c r="EN56" s="144"/>
      <c r="EO56" s="144"/>
      <c r="EP56" s="144"/>
      <c r="EQ56" s="144"/>
      <c r="ER56" s="144"/>
      <c r="ES56" s="144"/>
      <c r="ET56" s="144"/>
      <c r="EU56" s="144"/>
      <c r="EV56" s="145"/>
      <c r="EW56" s="143">
        <f>データ!CT7</f>
        <v>14046</v>
      </c>
      <c r="EX56" s="144"/>
      <c r="EY56" s="144"/>
      <c r="EZ56" s="144"/>
      <c r="FA56" s="144"/>
      <c r="FB56" s="144"/>
      <c r="FC56" s="144"/>
      <c r="FD56" s="144"/>
      <c r="FE56" s="144"/>
      <c r="FF56" s="144"/>
      <c r="FG56" s="144"/>
      <c r="FH56" s="144"/>
      <c r="FI56" s="144"/>
      <c r="FJ56" s="144"/>
      <c r="FK56" s="145"/>
      <c r="FL56" s="143">
        <f>データ!CU7</f>
        <v>14550</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198</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8.1999999999999993</v>
      </c>
      <c r="Q79" s="129"/>
      <c r="R79" s="129"/>
      <c r="S79" s="129"/>
      <c r="T79" s="129"/>
      <c r="U79" s="129"/>
      <c r="V79" s="129"/>
      <c r="W79" s="129"/>
      <c r="X79" s="129"/>
      <c r="Y79" s="129"/>
      <c r="Z79" s="129"/>
      <c r="AA79" s="129"/>
      <c r="AB79" s="129"/>
      <c r="AC79" s="129"/>
      <c r="AD79" s="130"/>
      <c r="AE79" s="128">
        <f>データ!DT7</f>
        <v>8.5</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v>
      </c>
      <c r="DH79" s="129"/>
      <c r="DI79" s="129"/>
      <c r="DJ79" s="129"/>
      <c r="DK79" s="129"/>
      <c r="DL79" s="129"/>
      <c r="DM79" s="129"/>
      <c r="DN79" s="129"/>
      <c r="DO79" s="129"/>
      <c r="DP79" s="129"/>
      <c r="DQ79" s="129"/>
      <c r="DR79" s="129"/>
      <c r="DS79" s="129"/>
      <c r="DT79" s="129"/>
      <c r="DU79" s="130"/>
      <c r="DV79" s="128">
        <f>データ!EE7</f>
        <v>66.400000000000006</v>
      </c>
      <c r="DW79" s="129"/>
      <c r="DX79" s="129"/>
      <c r="DY79" s="129"/>
      <c r="DZ79" s="129"/>
      <c r="EA79" s="129"/>
      <c r="EB79" s="129"/>
      <c r="EC79" s="129"/>
      <c r="ED79" s="129"/>
      <c r="EE79" s="129"/>
      <c r="EF79" s="129"/>
      <c r="EG79" s="129"/>
      <c r="EH79" s="129"/>
      <c r="EI79" s="129"/>
      <c r="EJ79" s="130"/>
      <c r="EK79" s="128">
        <f>データ!EF7</f>
        <v>64</v>
      </c>
      <c r="EL79" s="129"/>
      <c r="EM79" s="129"/>
      <c r="EN79" s="129"/>
      <c r="EO79" s="129"/>
      <c r="EP79" s="129"/>
      <c r="EQ79" s="129"/>
      <c r="ER79" s="129"/>
      <c r="ES79" s="129"/>
      <c r="ET79" s="129"/>
      <c r="EU79" s="129"/>
      <c r="EV79" s="129"/>
      <c r="EW79" s="129"/>
      <c r="EX79" s="129"/>
      <c r="EY79" s="130"/>
      <c r="EZ79" s="128">
        <f>データ!EG7</f>
        <v>65.8</v>
      </c>
      <c r="FA79" s="129"/>
      <c r="FB79" s="129"/>
      <c r="FC79" s="129"/>
      <c r="FD79" s="129"/>
      <c r="FE79" s="129"/>
      <c r="FF79" s="129"/>
      <c r="FG79" s="129"/>
      <c r="FH79" s="129"/>
      <c r="FI79" s="129"/>
      <c r="FJ79" s="129"/>
      <c r="FK79" s="129"/>
      <c r="FL79" s="129"/>
      <c r="FM79" s="129"/>
      <c r="FN79" s="130"/>
      <c r="FO79" s="128">
        <f>データ!EH7</f>
        <v>65.8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83.3</v>
      </c>
      <c r="GU79" s="129"/>
      <c r="GV79" s="129"/>
      <c r="GW79" s="129"/>
      <c r="GX79" s="129"/>
      <c r="GY79" s="129"/>
      <c r="GZ79" s="129"/>
      <c r="HA79" s="129"/>
      <c r="HB79" s="129"/>
      <c r="HC79" s="129"/>
      <c r="HD79" s="129"/>
      <c r="HE79" s="129"/>
      <c r="HF79" s="129"/>
      <c r="HG79" s="129"/>
      <c r="HH79" s="130"/>
      <c r="HI79" s="128">
        <f>データ!EP7</f>
        <v>83.7</v>
      </c>
      <c r="HJ79" s="129"/>
      <c r="HK79" s="129"/>
      <c r="HL79" s="129"/>
      <c r="HM79" s="129"/>
      <c r="HN79" s="129"/>
      <c r="HO79" s="129"/>
      <c r="HP79" s="129"/>
      <c r="HQ79" s="129"/>
      <c r="HR79" s="129"/>
      <c r="HS79" s="129"/>
      <c r="HT79" s="129"/>
      <c r="HU79" s="129"/>
      <c r="HV79" s="129"/>
      <c r="HW79" s="130"/>
      <c r="HX79" s="128">
        <f>データ!EQ7</f>
        <v>72.7</v>
      </c>
      <c r="HY79" s="129"/>
      <c r="HZ79" s="129"/>
      <c r="IA79" s="129"/>
      <c r="IB79" s="129"/>
      <c r="IC79" s="129"/>
      <c r="ID79" s="129"/>
      <c r="IE79" s="129"/>
      <c r="IF79" s="129"/>
      <c r="IG79" s="129"/>
      <c r="IH79" s="129"/>
      <c r="II79" s="129"/>
      <c r="IJ79" s="129"/>
      <c r="IK79" s="129"/>
      <c r="IL79" s="130"/>
      <c r="IM79" s="128">
        <f>データ!ER7</f>
        <v>74.900000000000006</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54115262</v>
      </c>
      <c r="KH79" s="144"/>
      <c r="KI79" s="144"/>
      <c r="KJ79" s="144"/>
      <c r="KK79" s="144"/>
      <c r="KL79" s="144"/>
      <c r="KM79" s="144"/>
      <c r="KN79" s="144"/>
      <c r="KO79" s="144"/>
      <c r="KP79" s="144"/>
      <c r="KQ79" s="144"/>
      <c r="KR79" s="144"/>
      <c r="KS79" s="144"/>
      <c r="KT79" s="144"/>
      <c r="KU79" s="145"/>
      <c r="KV79" s="143">
        <f>データ!FA7</f>
        <v>54082679</v>
      </c>
      <c r="KW79" s="144"/>
      <c r="KX79" s="144"/>
      <c r="KY79" s="144"/>
      <c r="KZ79" s="144"/>
      <c r="LA79" s="144"/>
      <c r="LB79" s="144"/>
      <c r="LC79" s="144"/>
      <c r="LD79" s="144"/>
      <c r="LE79" s="144"/>
      <c r="LF79" s="144"/>
      <c r="LG79" s="144"/>
      <c r="LH79" s="144"/>
      <c r="LI79" s="144"/>
      <c r="LJ79" s="145"/>
      <c r="LK79" s="143">
        <f>データ!FB7</f>
        <v>52704024</v>
      </c>
      <c r="LL79" s="144"/>
      <c r="LM79" s="144"/>
      <c r="LN79" s="144"/>
      <c r="LO79" s="144"/>
      <c r="LP79" s="144"/>
      <c r="LQ79" s="144"/>
      <c r="LR79" s="144"/>
      <c r="LS79" s="144"/>
      <c r="LT79" s="144"/>
      <c r="LU79" s="144"/>
      <c r="LV79" s="144"/>
      <c r="LW79" s="144"/>
      <c r="LX79" s="144"/>
      <c r="LY79" s="145"/>
      <c r="LZ79" s="143">
        <f>データ!FC7</f>
        <v>53080548</v>
      </c>
      <c r="MA79" s="144"/>
      <c r="MB79" s="144"/>
      <c r="MC79" s="144"/>
      <c r="MD79" s="144"/>
      <c r="ME79" s="144"/>
      <c r="MF79" s="144"/>
      <c r="MG79" s="144"/>
      <c r="MH79" s="144"/>
      <c r="MI79" s="144"/>
      <c r="MJ79" s="144"/>
      <c r="MK79" s="144"/>
      <c r="ML79" s="144"/>
      <c r="MM79" s="144"/>
      <c r="MN79" s="145"/>
      <c r="MO79" s="143">
        <f>データ!FD7</f>
        <v>53054903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43785070</v>
      </c>
      <c r="KH80" s="144"/>
      <c r="KI80" s="144"/>
      <c r="KJ80" s="144"/>
      <c r="KK80" s="144"/>
      <c r="KL80" s="144"/>
      <c r="KM80" s="144"/>
      <c r="KN80" s="144"/>
      <c r="KO80" s="144"/>
      <c r="KP80" s="144"/>
      <c r="KQ80" s="144"/>
      <c r="KR80" s="144"/>
      <c r="KS80" s="144"/>
      <c r="KT80" s="144"/>
      <c r="KU80" s="145"/>
      <c r="KV80" s="143">
        <f>データ!FF7</f>
        <v>44436827</v>
      </c>
      <c r="KW80" s="144"/>
      <c r="KX80" s="144"/>
      <c r="KY80" s="144"/>
      <c r="KZ80" s="144"/>
      <c r="LA80" s="144"/>
      <c r="LB80" s="144"/>
      <c r="LC80" s="144"/>
      <c r="LD80" s="144"/>
      <c r="LE80" s="144"/>
      <c r="LF80" s="144"/>
      <c r="LG80" s="144"/>
      <c r="LH80" s="144"/>
      <c r="LI80" s="144"/>
      <c r="LJ80" s="145"/>
      <c r="LK80" s="143">
        <f>データ!FG7</f>
        <v>45896030</v>
      </c>
      <c r="LL80" s="144"/>
      <c r="LM80" s="144"/>
      <c r="LN80" s="144"/>
      <c r="LO80" s="144"/>
      <c r="LP80" s="144"/>
      <c r="LQ80" s="144"/>
      <c r="LR80" s="144"/>
      <c r="LS80" s="144"/>
      <c r="LT80" s="144"/>
      <c r="LU80" s="144"/>
      <c r="LV80" s="144"/>
      <c r="LW80" s="144"/>
      <c r="LX80" s="144"/>
      <c r="LY80" s="145"/>
      <c r="LZ80" s="143">
        <f>データ!FH7</f>
        <v>47415042</v>
      </c>
      <c r="MA80" s="144"/>
      <c r="MB80" s="144"/>
      <c r="MC80" s="144"/>
      <c r="MD80" s="144"/>
      <c r="ME80" s="144"/>
      <c r="MF80" s="144"/>
      <c r="MG80" s="144"/>
      <c r="MH80" s="144"/>
      <c r="MI80" s="144"/>
      <c r="MJ80" s="144"/>
      <c r="MK80" s="144"/>
      <c r="ML80" s="144"/>
      <c r="MM80" s="144"/>
      <c r="MN80" s="145"/>
      <c r="MO80" s="143">
        <f>データ!FI7</f>
        <v>47985814</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SrpzMVJ6bFPj4+JhIC2USkxlgJmh0cG4P9w6BhkM8avF+LFn1fqpg3zsiofAxRw2aKB2Z4eN3kbVw33XIEjyw==" saltValue="xexKMdUwBxfbEFVpPtL0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160</v>
      </c>
      <c r="BF5" s="49" t="s">
        <v>161</v>
      </c>
      <c r="BG5" s="49" t="s">
        <v>149</v>
      </c>
      <c r="BH5" s="49" t="s">
        <v>159</v>
      </c>
      <c r="BI5" s="49" t="s">
        <v>162</v>
      </c>
      <c r="BJ5" s="49" t="s">
        <v>152</v>
      </c>
      <c r="BK5" s="49" t="s">
        <v>153</v>
      </c>
      <c r="BL5" s="49" t="s">
        <v>154</v>
      </c>
      <c r="BM5" s="49" t="s">
        <v>155</v>
      </c>
      <c r="BN5" s="49" t="s">
        <v>156</v>
      </c>
      <c r="BO5" s="49" t="s">
        <v>157</v>
      </c>
      <c r="BP5" s="49" t="s">
        <v>163</v>
      </c>
      <c r="BQ5" s="49" t="s">
        <v>148</v>
      </c>
      <c r="BR5" s="49" t="s">
        <v>149</v>
      </c>
      <c r="BS5" s="49" t="s">
        <v>164</v>
      </c>
      <c r="BT5" s="49" t="s">
        <v>162</v>
      </c>
      <c r="BU5" s="49" t="s">
        <v>152</v>
      </c>
      <c r="BV5" s="49" t="s">
        <v>153</v>
      </c>
      <c r="BW5" s="49" t="s">
        <v>154</v>
      </c>
      <c r="BX5" s="49" t="s">
        <v>155</v>
      </c>
      <c r="BY5" s="49" t="s">
        <v>156</v>
      </c>
      <c r="BZ5" s="49" t="s">
        <v>157</v>
      </c>
      <c r="CA5" s="49" t="s">
        <v>165</v>
      </c>
      <c r="CB5" s="49" t="s">
        <v>148</v>
      </c>
      <c r="CC5" s="49" t="s">
        <v>166</v>
      </c>
      <c r="CD5" s="49" t="s">
        <v>159</v>
      </c>
      <c r="CE5" s="49" t="s">
        <v>151</v>
      </c>
      <c r="CF5" s="49" t="s">
        <v>152</v>
      </c>
      <c r="CG5" s="49" t="s">
        <v>153</v>
      </c>
      <c r="CH5" s="49" t="s">
        <v>154</v>
      </c>
      <c r="CI5" s="49" t="s">
        <v>155</v>
      </c>
      <c r="CJ5" s="49" t="s">
        <v>156</v>
      </c>
      <c r="CK5" s="49" t="s">
        <v>157</v>
      </c>
      <c r="CL5" s="49" t="s">
        <v>160</v>
      </c>
      <c r="CM5" s="49" t="s">
        <v>158</v>
      </c>
      <c r="CN5" s="49" t="s">
        <v>149</v>
      </c>
      <c r="CO5" s="49" t="s">
        <v>167</v>
      </c>
      <c r="CP5" s="49" t="s">
        <v>151</v>
      </c>
      <c r="CQ5" s="49" t="s">
        <v>152</v>
      </c>
      <c r="CR5" s="49" t="s">
        <v>153</v>
      </c>
      <c r="CS5" s="49" t="s">
        <v>154</v>
      </c>
      <c r="CT5" s="49" t="s">
        <v>155</v>
      </c>
      <c r="CU5" s="49" t="s">
        <v>156</v>
      </c>
      <c r="CV5" s="49" t="s">
        <v>157</v>
      </c>
      <c r="CW5" s="49" t="s">
        <v>160</v>
      </c>
      <c r="CX5" s="49" t="s">
        <v>158</v>
      </c>
      <c r="CY5" s="49" t="s">
        <v>168</v>
      </c>
      <c r="CZ5" s="49" t="s">
        <v>167</v>
      </c>
      <c r="DA5" s="49" t="s">
        <v>162</v>
      </c>
      <c r="DB5" s="49" t="s">
        <v>152</v>
      </c>
      <c r="DC5" s="49" t="s">
        <v>153</v>
      </c>
      <c r="DD5" s="49" t="s">
        <v>154</v>
      </c>
      <c r="DE5" s="49" t="s">
        <v>155</v>
      </c>
      <c r="DF5" s="49" t="s">
        <v>156</v>
      </c>
      <c r="DG5" s="49" t="s">
        <v>157</v>
      </c>
      <c r="DH5" s="49" t="s">
        <v>169</v>
      </c>
      <c r="DI5" s="49" t="s">
        <v>158</v>
      </c>
      <c r="DJ5" s="49" t="s">
        <v>166</v>
      </c>
      <c r="DK5" s="49" t="s">
        <v>159</v>
      </c>
      <c r="DL5" s="49" t="s">
        <v>170</v>
      </c>
      <c r="DM5" s="49" t="s">
        <v>152</v>
      </c>
      <c r="DN5" s="49" t="s">
        <v>153</v>
      </c>
      <c r="DO5" s="49" t="s">
        <v>154</v>
      </c>
      <c r="DP5" s="49" t="s">
        <v>155</v>
      </c>
      <c r="DQ5" s="49" t="s">
        <v>156</v>
      </c>
      <c r="DR5" s="49" t="s">
        <v>157</v>
      </c>
      <c r="DS5" s="49" t="s">
        <v>160</v>
      </c>
      <c r="DT5" s="49" t="s">
        <v>158</v>
      </c>
      <c r="DU5" s="49" t="s">
        <v>149</v>
      </c>
      <c r="DV5" s="49" t="s">
        <v>159</v>
      </c>
      <c r="DW5" s="49" t="s">
        <v>151</v>
      </c>
      <c r="DX5" s="49" t="s">
        <v>152</v>
      </c>
      <c r="DY5" s="49" t="s">
        <v>153</v>
      </c>
      <c r="DZ5" s="49" t="s">
        <v>154</v>
      </c>
      <c r="EA5" s="49" t="s">
        <v>155</v>
      </c>
      <c r="EB5" s="49" t="s">
        <v>156</v>
      </c>
      <c r="EC5" s="49" t="s">
        <v>157</v>
      </c>
      <c r="ED5" s="49" t="s">
        <v>160</v>
      </c>
      <c r="EE5" s="49" t="s">
        <v>171</v>
      </c>
      <c r="EF5" s="49" t="s">
        <v>168</v>
      </c>
      <c r="EG5" s="49" t="s">
        <v>150</v>
      </c>
      <c r="EH5" s="49" t="s">
        <v>162</v>
      </c>
      <c r="EI5" s="49" t="s">
        <v>152</v>
      </c>
      <c r="EJ5" s="49" t="s">
        <v>153</v>
      </c>
      <c r="EK5" s="49" t="s">
        <v>154</v>
      </c>
      <c r="EL5" s="49" t="s">
        <v>155</v>
      </c>
      <c r="EM5" s="49" t="s">
        <v>156</v>
      </c>
      <c r="EN5" s="49" t="s">
        <v>157</v>
      </c>
      <c r="EO5" s="49" t="s">
        <v>160</v>
      </c>
      <c r="EP5" s="49" t="s">
        <v>148</v>
      </c>
      <c r="EQ5" s="49" t="s">
        <v>172</v>
      </c>
      <c r="ER5" s="49" t="s">
        <v>167</v>
      </c>
      <c r="ES5" s="49" t="s">
        <v>162</v>
      </c>
      <c r="ET5" s="49" t="s">
        <v>152</v>
      </c>
      <c r="EU5" s="49" t="s">
        <v>153</v>
      </c>
      <c r="EV5" s="49" t="s">
        <v>154</v>
      </c>
      <c r="EW5" s="49" t="s">
        <v>155</v>
      </c>
      <c r="EX5" s="49" t="s">
        <v>156</v>
      </c>
      <c r="EY5" s="49" t="s">
        <v>173</v>
      </c>
      <c r="EZ5" s="49" t="s">
        <v>165</v>
      </c>
      <c r="FA5" s="49" t="s">
        <v>158</v>
      </c>
      <c r="FB5" s="49" t="s">
        <v>168</v>
      </c>
      <c r="FC5" s="49" t="s">
        <v>159</v>
      </c>
      <c r="FD5" s="49" t="s">
        <v>170</v>
      </c>
      <c r="FE5" s="49" t="s">
        <v>152</v>
      </c>
      <c r="FF5" s="49" t="s">
        <v>153</v>
      </c>
      <c r="FG5" s="49" t="s">
        <v>154</v>
      </c>
      <c r="FH5" s="49" t="s">
        <v>155</v>
      </c>
      <c r="FI5" s="49" t="s">
        <v>156</v>
      </c>
      <c r="FJ5" s="49" t="s">
        <v>157</v>
      </c>
    </row>
    <row r="6" spans="1:166" s="54" customFormat="1" x14ac:dyDescent="0.15">
      <c r="A6" s="35" t="s">
        <v>174</v>
      </c>
      <c r="B6" s="50">
        <f>B8</f>
        <v>2022</v>
      </c>
      <c r="C6" s="50">
        <f t="shared" ref="C6:M6" si="2">C8</f>
        <v>132250</v>
      </c>
      <c r="D6" s="50">
        <f t="shared" si="2"/>
        <v>46</v>
      </c>
      <c r="E6" s="50">
        <f t="shared" si="2"/>
        <v>6</v>
      </c>
      <c r="F6" s="50">
        <f t="shared" si="2"/>
        <v>0</v>
      </c>
      <c r="G6" s="50">
        <f t="shared" si="2"/>
        <v>1</v>
      </c>
      <c r="H6" s="158" t="str">
        <f>IF(H8&lt;&gt;I8,H8,"")&amp;IF(I8&lt;&gt;J8,I8,"")&amp;"　"&amp;J8</f>
        <v>東京都稲城市　市立病院</v>
      </c>
      <c r="I6" s="159"/>
      <c r="J6" s="160"/>
      <c r="K6" s="50" t="str">
        <f t="shared" si="2"/>
        <v>条例全部</v>
      </c>
      <c r="L6" s="50" t="str">
        <f t="shared" si="2"/>
        <v>病院事業</v>
      </c>
      <c r="M6" s="50" t="str">
        <f t="shared" si="2"/>
        <v>一般病院</v>
      </c>
      <c r="N6" s="50" t="str">
        <f>N8</f>
        <v>200床以上～300床未満</v>
      </c>
      <c r="O6" s="50" t="str">
        <f>O8</f>
        <v>その他</v>
      </c>
      <c r="P6" s="50" t="str">
        <f>P8</f>
        <v>直営</v>
      </c>
      <c r="Q6" s="51">
        <f t="shared" ref="Q6:AH6" si="3">Q8</f>
        <v>22</v>
      </c>
      <c r="R6" s="50" t="str">
        <f t="shared" si="3"/>
        <v>対象</v>
      </c>
      <c r="S6" s="50" t="str">
        <f t="shared" si="3"/>
        <v>ド 透 未 訓 ガ</v>
      </c>
      <c r="T6" s="50" t="str">
        <f t="shared" si="3"/>
        <v>救 臨 災</v>
      </c>
      <c r="U6" s="51">
        <f>U8</f>
        <v>93421</v>
      </c>
      <c r="V6" s="51">
        <f>V8</f>
        <v>22057</v>
      </c>
      <c r="W6" s="50" t="str">
        <f>W8</f>
        <v>非該当</v>
      </c>
      <c r="X6" s="50" t="str">
        <f t="shared" ref="X6" si="4">X8</f>
        <v>非該当</v>
      </c>
      <c r="Y6" s="50" t="str">
        <f t="shared" si="3"/>
        <v>７：１</v>
      </c>
      <c r="Z6" s="51">
        <f t="shared" si="3"/>
        <v>290</v>
      </c>
      <c r="AA6" s="51" t="str">
        <f t="shared" si="3"/>
        <v>-</v>
      </c>
      <c r="AB6" s="51" t="str">
        <f t="shared" si="3"/>
        <v>-</v>
      </c>
      <c r="AC6" s="51" t="str">
        <f t="shared" si="3"/>
        <v>-</v>
      </c>
      <c r="AD6" s="51" t="str">
        <f t="shared" si="3"/>
        <v>-</v>
      </c>
      <c r="AE6" s="51">
        <f t="shared" si="3"/>
        <v>290</v>
      </c>
      <c r="AF6" s="51">
        <f t="shared" si="3"/>
        <v>208</v>
      </c>
      <c r="AG6" s="51" t="str">
        <f t="shared" si="3"/>
        <v>-</v>
      </c>
      <c r="AH6" s="51">
        <f t="shared" si="3"/>
        <v>208</v>
      </c>
      <c r="AI6" s="52">
        <f>IF(AI8="-",NA(),AI8)</f>
        <v>101.3</v>
      </c>
      <c r="AJ6" s="52">
        <f t="shared" ref="AJ6:AR6" si="5">IF(AJ8="-",NA(),AJ8)</f>
        <v>100</v>
      </c>
      <c r="AK6" s="52">
        <f t="shared" si="5"/>
        <v>110</v>
      </c>
      <c r="AL6" s="52">
        <f t="shared" si="5"/>
        <v>108</v>
      </c>
      <c r="AM6" s="52">
        <f t="shared" si="5"/>
        <v>104.3</v>
      </c>
      <c r="AN6" s="52">
        <f t="shared" si="5"/>
        <v>97.5</v>
      </c>
      <c r="AO6" s="52">
        <f t="shared" si="5"/>
        <v>96.9</v>
      </c>
      <c r="AP6" s="52">
        <f t="shared" si="5"/>
        <v>101.8</v>
      </c>
      <c r="AQ6" s="52">
        <f t="shared" si="5"/>
        <v>106.2</v>
      </c>
      <c r="AR6" s="52">
        <f t="shared" si="5"/>
        <v>103.5</v>
      </c>
      <c r="AS6" s="52" t="str">
        <f>IF(AS8="-","【-】","【"&amp;SUBSTITUTE(TEXT(AS8,"#,##0.0"),"-","△")&amp;"】")</f>
        <v>【103.5】</v>
      </c>
      <c r="AT6" s="52">
        <f>IF(AT8="-",NA(),AT8)</f>
        <v>91</v>
      </c>
      <c r="AU6" s="52">
        <f t="shared" ref="AU6:BC6" si="6">IF(AU8="-",NA(),AU8)</f>
        <v>90.4</v>
      </c>
      <c r="AV6" s="52">
        <f t="shared" si="6"/>
        <v>72.3</v>
      </c>
      <c r="AW6" s="52">
        <f t="shared" si="6"/>
        <v>74.099999999999994</v>
      </c>
      <c r="AX6" s="52">
        <f t="shared" si="6"/>
        <v>81.099999999999994</v>
      </c>
      <c r="AY6" s="52">
        <f t="shared" si="6"/>
        <v>86</v>
      </c>
      <c r="AZ6" s="52">
        <f t="shared" si="6"/>
        <v>86</v>
      </c>
      <c r="BA6" s="52">
        <f t="shared" si="6"/>
        <v>80.7</v>
      </c>
      <c r="BB6" s="52">
        <f t="shared" si="6"/>
        <v>82.3</v>
      </c>
      <c r="BC6" s="52">
        <f t="shared" si="6"/>
        <v>81.5</v>
      </c>
      <c r="BD6" s="52" t="str">
        <f>IF(BD8="-","【-】","【"&amp;SUBSTITUTE(TEXT(BD8,"#,##0.0"),"-","△")&amp;"】")</f>
        <v>【86.4】</v>
      </c>
      <c r="BE6" s="52">
        <f>IF(BE8="-",NA(),BE8)</f>
        <v>87</v>
      </c>
      <c r="BF6" s="52">
        <f t="shared" ref="BF6:BN6" si="7">IF(BF8="-",NA(),BF8)</f>
        <v>86.3</v>
      </c>
      <c r="BG6" s="52">
        <f t="shared" si="7"/>
        <v>68</v>
      </c>
      <c r="BH6" s="52">
        <f t="shared" si="7"/>
        <v>70</v>
      </c>
      <c r="BI6" s="52">
        <f t="shared" si="7"/>
        <v>77.900000000000006</v>
      </c>
      <c r="BJ6" s="52">
        <f t="shared" si="7"/>
        <v>83.1</v>
      </c>
      <c r="BK6" s="52">
        <f t="shared" si="7"/>
        <v>83</v>
      </c>
      <c r="BL6" s="52">
        <f t="shared" si="7"/>
        <v>77.599999999999994</v>
      </c>
      <c r="BM6" s="52">
        <f t="shared" si="7"/>
        <v>79.2</v>
      </c>
      <c r="BN6" s="52">
        <f t="shared" si="7"/>
        <v>78.400000000000006</v>
      </c>
      <c r="BO6" s="52" t="str">
        <f>IF(BO8="-","【-】","【"&amp;SUBSTITUTE(TEXT(BO8,"#,##0.0"),"-","△")&amp;"】")</f>
        <v>【83.7】</v>
      </c>
      <c r="BP6" s="52">
        <f>IF(BP8="-",NA(),BP8)</f>
        <v>68.599999999999994</v>
      </c>
      <c r="BQ6" s="52">
        <f t="shared" ref="BQ6:BY6" si="8">IF(BQ8="-",NA(),BQ8)</f>
        <v>69.8</v>
      </c>
      <c r="BR6" s="52">
        <f t="shared" si="8"/>
        <v>46.5</v>
      </c>
      <c r="BS6" s="52">
        <f t="shared" si="8"/>
        <v>44.6</v>
      </c>
      <c r="BT6" s="52">
        <f t="shared" si="8"/>
        <v>56.9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49186</v>
      </c>
      <c r="CB6" s="53">
        <f t="shared" ref="CB6:CJ6" si="9">IF(CB8="-",NA(),CB8)</f>
        <v>48714</v>
      </c>
      <c r="CC6" s="53">
        <f t="shared" si="9"/>
        <v>54120</v>
      </c>
      <c r="CD6" s="53">
        <f t="shared" si="9"/>
        <v>58621</v>
      </c>
      <c r="CE6" s="53">
        <f t="shared" si="9"/>
        <v>59412</v>
      </c>
      <c r="CF6" s="53">
        <f t="shared" si="9"/>
        <v>47924</v>
      </c>
      <c r="CG6" s="53">
        <f t="shared" si="9"/>
        <v>48807</v>
      </c>
      <c r="CH6" s="53">
        <f t="shared" si="9"/>
        <v>51594</v>
      </c>
      <c r="CI6" s="53">
        <f t="shared" si="9"/>
        <v>53805</v>
      </c>
      <c r="CJ6" s="53">
        <f t="shared" si="9"/>
        <v>56563</v>
      </c>
      <c r="CK6" s="52" t="str">
        <f>IF(CK8="-","【-】","【"&amp;SUBSTITUTE(TEXT(CK8,"#,##0"),"-","△")&amp;"】")</f>
        <v>【61,837】</v>
      </c>
      <c r="CL6" s="53">
        <f>IF(CL8="-",NA(),CL8)</f>
        <v>10734</v>
      </c>
      <c r="CM6" s="53">
        <f t="shared" ref="CM6:CU6" si="10">IF(CM8="-",NA(),CM8)</f>
        <v>11108</v>
      </c>
      <c r="CN6" s="53">
        <f t="shared" si="10"/>
        <v>11970</v>
      </c>
      <c r="CO6" s="53">
        <f t="shared" si="10"/>
        <v>11922</v>
      </c>
      <c r="CP6" s="53">
        <f t="shared" si="10"/>
        <v>12161</v>
      </c>
      <c r="CQ6" s="53">
        <f t="shared" si="10"/>
        <v>12502</v>
      </c>
      <c r="CR6" s="53">
        <f t="shared" si="10"/>
        <v>12970</v>
      </c>
      <c r="CS6" s="53">
        <f t="shared" si="10"/>
        <v>13767</v>
      </c>
      <c r="CT6" s="53">
        <f t="shared" si="10"/>
        <v>14046</v>
      </c>
      <c r="CU6" s="53">
        <f t="shared" si="10"/>
        <v>14550</v>
      </c>
      <c r="CV6" s="52" t="str">
        <f>IF(CV8="-","【-】","【"&amp;SUBSTITUTE(TEXT(CV8,"#,##0"),"-","△")&amp;"】")</f>
        <v>【17,600】</v>
      </c>
      <c r="CW6" s="52">
        <f>IF(CW8="-",NA(),CW8)</f>
        <v>63.5</v>
      </c>
      <c r="CX6" s="52">
        <f t="shared" ref="CX6:DF6" si="11">IF(CX8="-",NA(),CX8)</f>
        <v>64.2</v>
      </c>
      <c r="CY6" s="52">
        <f t="shared" si="11"/>
        <v>83.6</v>
      </c>
      <c r="CZ6" s="52">
        <f t="shared" si="11"/>
        <v>79.2</v>
      </c>
      <c r="DA6" s="52">
        <f t="shared" si="11"/>
        <v>69.3</v>
      </c>
      <c r="DB6" s="52">
        <f t="shared" si="11"/>
        <v>59.4</v>
      </c>
      <c r="DC6" s="52">
        <f t="shared" si="11"/>
        <v>59.9</v>
      </c>
      <c r="DD6" s="52">
        <f t="shared" si="11"/>
        <v>63.4</v>
      </c>
      <c r="DE6" s="52">
        <f t="shared" si="11"/>
        <v>61.3</v>
      </c>
      <c r="DF6" s="52">
        <f t="shared" si="11"/>
        <v>61.4</v>
      </c>
      <c r="DG6" s="52" t="str">
        <f>IF(DG8="-","【-】","【"&amp;SUBSTITUTE(TEXT(DG8,"#,##0.0"),"-","△")&amp;"】")</f>
        <v>【55.6】</v>
      </c>
      <c r="DH6" s="52">
        <f>IF(DH8="-",NA(),DH8)</f>
        <v>16.2</v>
      </c>
      <c r="DI6" s="52">
        <f t="shared" ref="DI6:DQ6" si="12">IF(DI8="-",NA(),DI8)</f>
        <v>16.5</v>
      </c>
      <c r="DJ6" s="52">
        <f t="shared" si="12"/>
        <v>16.5</v>
      </c>
      <c r="DK6" s="52">
        <f t="shared" si="12"/>
        <v>15.5</v>
      </c>
      <c r="DL6" s="52">
        <f t="shared" si="12"/>
        <v>17.5</v>
      </c>
      <c r="DM6" s="52">
        <f t="shared" si="12"/>
        <v>20.6</v>
      </c>
      <c r="DN6" s="52">
        <f t="shared" si="12"/>
        <v>20.5</v>
      </c>
      <c r="DO6" s="52">
        <f t="shared" si="12"/>
        <v>20.2</v>
      </c>
      <c r="DP6" s="52">
        <f t="shared" si="12"/>
        <v>20.2</v>
      </c>
      <c r="DQ6" s="52">
        <f t="shared" si="12"/>
        <v>21.1</v>
      </c>
      <c r="DR6" s="52" t="str">
        <f>IF(DR8="-","【-】","【"&amp;SUBSTITUTE(TEXT(DR8,"#,##0.0"),"-","△")&amp;"】")</f>
        <v>【25.1】</v>
      </c>
      <c r="DS6" s="52">
        <f>IF(DS8="-",NA(),DS8)</f>
        <v>8.1999999999999993</v>
      </c>
      <c r="DT6" s="52">
        <f t="shared" ref="DT6:EB6" si="13">IF(DT8="-",NA(),DT8)</f>
        <v>8.5</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65</v>
      </c>
      <c r="EE6" s="52">
        <f t="shared" ref="EE6:EM6" si="14">IF(EE8="-",NA(),EE8)</f>
        <v>66.400000000000006</v>
      </c>
      <c r="EF6" s="52">
        <f t="shared" si="14"/>
        <v>64</v>
      </c>
      <c r="EG6" s="52">
        <f t="shared" si="14"/>
        <v>65.8</v>
      </c>
      <c r="EH6" s="52">
        <f t="shared" si="14"/>
        <v>65.8</v>
      </c>
      <c r="EI6" s="52">
        <f t="shared" si="14"/>
        <v>48.6</v>
      </c>
      <c r="EJ6" s="52">
        <f t="shared" si="14"/>
        <v>50.8</v>
      </c>
      <c r="EK6" s="52">
        <f t="shared" si="14"/>
        <v>51.4</v>
      </c>
      <c r="EL6" s="52">
        <f t="shared" si="14"/>
        <v>51.9</v>
      </c>
      <c r="EM6" s="52">
        <f t="shared" si="14"/>
        <v>53.8</v>
      </c>
      <c r="EN6" s="52" t="str">
        <f>IF(EN8="-","【-】","【"&amp;SUBSTITUTE(TEXT(EN8,"#,##0.0"),"-","△")&amp;"】")</f>
        <v>【56.4】</v>
      </c>
      <c r="EO6" s="52">
        <f>IF(EO8="-",NA(),EO8)</f>
        <v>83.3</v>
      </c>
      <c r="EP6" s="52">
        <f t="shared" ref="EP6:EX6" si="15">IF(EP8="-",NA(),EP8)</f>
        <v>83.7</v>
      </c>
      <c r="EQ6" s="52">
        <f t="shared" si="15"/>
        <v>72.7</v>
      </c>
      <c r="ER6" s="52">
        <f t="shared" si="15"/>
        <v>74.900000000000006</v>
      </c>
      <c r="ES6" s="52">
        <f t="shared" si="15"/>
        <v>72.8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54115262</v>
      </c>
      <c r="FA6" s="53">
        <f t="shared" ref="FA6:FI6" si="16">IF(FA8="-",NA(),FA8)</f>
        <v>54082679</v>
      </c>
      <c r="FB6" s="53">
        <f t="shared" si="16"/>
        <v>52704024</v>
      </c>
      <c r="FC6" s="53">
        <f t="shared" si="16"/>
        <v>53080548</v>
      </c>
      <c r="FD6" s="53">
        <f t="shared" si="16"/>
        <v>53054903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175</v>
      </c>
      <c r="B7" s="50">
        <f t="shared" ref="B7:AH7" si="17">B8</f>
        <v>2022</v>
      </c>
      <c r="C7" s="50">
        <f t="shared" si="17"/>
        <v>132250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その他</v>
      </c>
      <c r="P7" s="50" t="str">
        <f>P8</f>
        <v>直営</v>
      </c>
      <c r="Q7" s="51">
        <f t="shared" si="17"/>
        <v>22</v>
      </c>
      <c r="R7" s="50" t="str">
        <f t="shared" si="17"/>
        <v>対象</v>
      </c>
      <c r="S7" s="50" t="str">
        <f t="shared" si="17"/>
        <v>ド 透 未 訓 ガ</v>
      </c>
      <c r="T7" s="50" t="str">
        <f t="shared" si="17"/>
        <v>救 臨 災</v>
      </c>
      <c r="U7" s="51">
        <f>U8</f>
        <v>93421</v>
      </c>
      <c r="V7" s="51">
        <f>V8</f>
        <v>22057</v>
      </c>
      <c r="W7" s="50" t="str">
        <f>W8</f>
        <v>非該当</v>
      </c>
      <c r="X7" s="50" t="str">
        <f t="shared" si="17"/>
        <v>非該当</v>
      </c>
      <c r="Y7" s="50" t="str">
        <f t="shared" si="17"/>
        <v>７：１</v>
      </c>
      <c r="Z7" s="51">
        <f t="shared" si="17"/>
        <v>290</v>
      </c>
      <c r="AA7" s="51" t="str">
        <f t="shared" si="17"/>
        <v>-</v>
      </c>
      <c r="AB7" s="51" t="str">
        <f t="shared" si="17"/>
        <v>-</v>
      </c>
      <c r="AC7" s="51" t="str">
        <f t="shared" si="17"/>
        <v>-</v>
      </c>
      <c r="AD7" s="51" t="str">
        <f t="shared" si="17"/>
        <v>-</v>
      </c>
      <c r="AE7" s="51">
        <f t="shared" si="17"/>
        <v>290</v>
      </c>
      <c r="AF7" s="51">
        <f t="shared" si="17"/>
        <v>208</v>
      </c>
      <c r="AG7" s="51" t="str">
        <f t="shared" si="17"/>
        <v>-</v>
      </c>
      <c r="AH7" s="51">
        <f t="shared" si="17"/>
        <v>208</v>
      </c>
      <c r="AI7" s="52">
        <f>AI8</f>
        <v>101.3</v>
      </c>
      <c r="AJ7" s="52">
        <f t="shared" ref="AJ7:AR7" si="18">AJ8</f>
        <v>100</v>
      </c>
      <c r="AK7" s="52">
        <f t="shared" si="18"/>
        <v>110</v>
      </c>
      <c r="AL7" s="52">
        <f t="shared" si="18"/>
        <v>108</v>
      </c>
      <c r="AM7" s="52">
        <f t="shared" si="18"/>
        <v>104.3</v>
      </c>
      <c r="AN7" s="52">
        <f t="shared" si="18"/>
        <v>97.5</v>
      </c>
      <c r="AO7" s="52">
        <f t="shared" si="18"/>
        <v>96.9</v>
      </c>
      <c r="AP7" s="52">
        <f t="shared" si="18"/>
        <v>101.8</v>
      </c>
      <c r="AQ7" s="52">
        <f t="shared" si="18"/>
        <v>106.2</v>
      </c>
      <c r="AR7" s="52">
        <f t="shared" si="18"/>
        <v>103.5</v>
      </c>
      <c r="AS7" s="52"/>
      <c r="AT7" s="52">
        <f>AT8</f>
        <v>91</v>
      </c>
      <c r="AU7" s="52">
        <f t="shared" ref="AU7:BC7" si="19">AU8</f>
        <v>90.4</v>
      </c>
      <c r="AV7" s="52">
        <f t="shared" si="19"/>
        <v>72.3</v>
      </c>
      <c r="AW7" s="52">
        <f t="shared" si="19"/>
        <v>74.099999999999994</v>
      </c>
      <c r="AX7" s="52">
        <f t="shared" si="19"/>
        <v>81.099999999999994</v>
      </c>
      <c r="AY7" s="52">
        <f t="shared" si="19"/>
        <v>86</v>
      </c>
      <c r="AZ7" s="52">
        <f t="shared" si="19"/>
        <v>86</v>
      </c>
      <c r="BA7" s="52">
        <f t="shared" si="19"/>
        <v>80.7</v>
      </c>
      <c r="BB7" s="52">
        <f t="shared" si="19"/>
        <v>82.3</v>
      </c>
      <c r="BC7" s="52">
        <f t="shared" si="19"/>
        <v>81.5</v>
      </c>
      <c r="BD7" s="52"/>
      <c r="BE7" s="52">
        <f>BE8</f>
        <v>87</v>
      </c>
      <c r="BF7" s="52">
        <f t="shared" ref="BF7:BN7" si="20">BF8</f>
        <v>86.3</v>
      </c>
      <c r="BG7" s="52">
        <f t="shared" si="20"/>
        <v>68</v>
      </c>
      <c r="BH7" s="52">
        <f t="shared" si="20"/>
        <v>70</v>
      </c>
      <c r="BI7" s="52">
        <f t="shared" si="20"/>
        <v>77.900000000000006</v>
      </c>
      <c r="BJ7" s="52">
        <f t="shared" si="20"/>
        <v>83.1</v>
      </c>
      <c r="BK7" s="52">
        <f t="shared" si="20"/>
        <v>83</v>
      </c>
      <c r="BL7" s="52">
        <f t="shared" si="20"/>
        <v>77.599999999999994</v>
      </c>
      <c r="BM7" s="52">
        <f t="shared" si="20"/>
        <v>79.2</v>
      </c>
      <c r="BN7" s="52">
        <f t="shared" si="20"/>
        <v>78.400000000000006</v>
      </c>
      <c r="BO7" s="52"/>
      <c r="BP7" s="52">
        <f>BP8</f>
        <v>68.599999999999994</v>
      </c>
      <c r="BQ7" s="52">
        <f t="shared" ref="BQ7:BY7" si="21">BQ8</f>
        <v>69.8</v>
      </c>
      <c r="BR7" s="52">
        <f t="shared" si="21"/>
        <v>46.5</v>
      </c>
      <c r="BS7" s="52">
        <f t="shared" si="21"/>
        <v>44.6</v>
      </c>
      <c r="BT7" s="52">
        <f t="shared" si="21"/>
        <v>56.9</v>
      </c>
      <c r="BU7" s="52">
        <f t="shared" si="21"/>
        <v>72.099999999999994</v>
      </c>
      <c r="BV7" s="52">
        <f t="shared" si="21"/>
        <v>72.900000000000006</v>
      </c>
      <c r="BW7" s="52">
        <f t="shared" si="21"/>
        <v>64.5</v>
      </c>
      <c r="BX7" s="52">
        <f t="shared" si="21"/>
        <v>63.8</v>
      </c>
      <c r="BY7" s="52">
        <f t="shared" si="21"/>
        <v>63.4</v>
      </c>
      <c r="BZ7" s="52"/>
      <c r="CA7" s="53">
        <f>CA8</f>
        <v>49186</v>
      </c>
      <c r="CB7" s="53">
        <f t="shared" ref="CB7:CJ7" si="22">CB8</f>
        <v>48714</v>
      </c>
      <c r="CC7" s="53">
        <f t="shared" si="22"/>
        <v>54120</v>
      </c>
      <c r="CD7" s="53">
        <f t="shared" si="22"/>
        <v>58621</v>
      </c>
      <c r="CE7" s="53">
        <f t="shared" si="22"/>
        <v>59412</v>
      </c>
      <c r="CF7" s="53">
        <f t="shared" si="22"/>
        <v>47924</v>
      </c>
      <c r="CG7" s="53">
        <f t="shared" si="22"/>
        <v>48807</v>
      </c>
      <c r="CH7" s="53">
        <f t="shared" si="22"/>
        <v>51594</v>
      </c>
      <c r="CI7" s="53">
        <f t="shared" si="22"/>
        <v>53805</v>
      </c>
      <c r="CJ7" s="53">
        <f t="shared" si="22"/>
        <v>56563</v>
      </c>
      <c r="CK7" s="52"/>
      <c r="CL7" s="53">
        <f>CL8</f>
        <v>10734</v>
      </c>
      <c r="CM7" s="53">
        <f t="shared" ref="CM7:CU7" si="23">CM8</f>
        <v>11108</v>
      </c>
      <c r="CN7" s="53">
        <f t="shared" si="23"/>
        <v>11970</v>
      </c>
      <c r="CO7" s="53">
        <f t="shared" si="23"/>
        <v>11922</v>
      </c>
      <c r="CP7" s="53">
        <f t="shared" si="23"/>
        <v>12161</v>
      </c>
      <c r="CQ7" s="53">
        <f t="shared" si="23"/>
        <v>12502</v>
      </c>
      <c r="CR7" s="53">
        <f t="shared" si="23"/>
        <v>12970</v>
      </c>
      <c r="CS7" s="53">
        <f t="shared" si="23"/>
        <v>13767</v>
      </c>
      <c r="CT7" s="53">
        <f t="shared" si="23"/>
        <v>14046</v>
      </c>
      <c r="CU7" s="53">
        <f t="shared" si="23"/>
        <v>14550</v>
      </c>
      <c r="CV7" s="52"/>
      <c r="CW7" s="52">
        <f>CW8</f>
        <v>63.5</v>
      </c>
      <c r="CX7" s="52">
        <f t="shared" ref="CX7:DF7" si="24">CX8</f>
        <v>64.2</v>
      </c>
      <c r="CY7" s="52">
        <f t="shared" si="24"/>
        <v>83.6</v>
      </c>
      <c r="CZ7" s="52">
        <f t="shared" si="24"/>
        <v>79.2</v>
      </c>
      <c r="DA7" s="52">
        <f t="shared" si="24"/>
        <v>69.3</v>
      </c>
      <c r="DB7" s="52">
        <f t="shared" si="24"/>
        <v>59.4</v>
      </c>
      <c r="DC7" s="52">
        <f t="shared" si="24"/>
        <v>59.9</v>
      </c>
      <c r="DD7" s="52">
        <f t="shared" si="24"/>
        <v>63.4</v>
      </c>
      <c r="DE7" s="52">
        <f t="shared" si="24"/>
        <v>61.3</v>
      </c>
      <c r="DF7" s="52">
        <f t="shared" si="24"/>
        <v>61.4</v>
      </c>
      <c r="DG7" s="52"/>
      <c r="DH7" s="52">
        <f>DH8</f>
        <v>16.2</v>
      </c>
      <c r="DI7" s="52">
        <f t="shared" ref="DI7:DQ7" si="25">DI8</f>
        <v>16.5</v>
      </c>
      <c r="DJ7" s="52">
        <f t="shared" si="25"/>
        <v>16.5</v>
      </c>
      <c r="DK7" s="52">
        <f t="shared" si="25"/>
        <v>15.5</v>
      </c>
      <c r="DL7" s="52">
        <f t="shared" si="25"/>
        <v>17.5</v>
      </c>
      <c r="DM7" s="52">
        <f t="shared" si="25"/>
        <v>20.6</v>
      </c>
      <c r="DN7" s="52">
        <f t="shared" si="25"/>
        <v>20.5</v>
      </c>
      <c r="DO7" s="52">
        <f t="shared" si="25"/>
        <v>20.2</v>
      </c>
      <c r="DP7" s="52">
        <f t="shared" si="25"/>
        <v>20.2</v>
      </c>
      <c r="DQ7" s="52">
        <f t="shared" si="25"/>
        <v>21.1</v>
      </c>
      <c r="DR7" s="52"/>
      <c r="DS7" s="52">
        <f>DS8</f>
        <v>8.1999999999999993</v>
      </c>
      <c r="DT7" s="52">
        <f t="shared" ref="DT7:EB7" si="26">DT8</f>
        <v>8.5</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65</v>
      </c>
      <c r="EE7" s="52">
        <f t="shared" ref="EE7:EM7" si="27">EE8</f>
        <v>66.400000000000006</v>
      </c>
      <c r="EF7" s="52">
        <f t="shared" si="27"/>
        <v>64</v>
      </c>
      <c r="EG7" s="52">
        <f t="shared" si="27"/>
        <v>65.8</v>
      </c>
      <c r="EH7" s="52">
        <f t="shared" si="27"/>
        <v>65.8</v>
      </c>
      <c r="EI7" s="52">
        <f t="shared" si="27"/>
        <v>48.6</v>
      </c>
      <c r="EJ7" s="52">
        <f t="shared" si="27"/>
        <v>50.8</v>
      </c>
      <c r="EK7" s="52">
        <f t="shared" si="27"/>
        <v>51.4</v>
      </c>
      <c r="EL7" s="52">
        <f t="shared" si="27"/>
        <v>51.9</v>
      </c>
      <c r="EM7" s="52">
        <f t="shared" si="27"/>
        <v>53.8</v>
      </c>
      <c r="EN7" s="52"/>
      <c r="EO7" s="52">
        <f>EO8</f>
        <v>83.3</v>
      </c>
      <c r="EP7" s="52">
        <f t="shared" ref="EP7:EX7" si="28">EP8</f>
        <v>83.7</v>
      </c>
      <c r="EQ7" s="52">
        <f t="shared" si="28"/>
        <v>72.7</v>
      </c>
      <c r="ER7" s="52">
        <f t="shared" si="28"/>
        <v>74.900000000000006</v>
      </c>
      <c r="ES7" s="52">
        <f t="shared" si="28"/>
        <v>72.8</v>
      </c>
      <c r="ET7" s="52">
        <f t="shared" si="28"/>
        <v>70.099999999999994</v>
      </c>
      <c r="EU7" s="52">
        <f t="shared" si="28"/>
        <v>72.599999999999994</v>
      </c>
      <c r="EV7" s="52">
        <f t="shared" si="28"/>
        <v>71.900000000000006</v>
      </c>
      <c r="EW7" s="52">
        <f t="shared" si="28"/>
        <v>71.2</v>
      </c>
      <c r="EX7" s="52">
        <f t="shared" si="28"/>
        <v>71.8</v>
      </c>
      <c r="EY7" s="52"/>
      <c r="EZ7" s="53">
        <f>EZ8</f>
        <v>54115262</v>
      </c>
      <c r="FA7" s="53">
        <f t="shared" ref="FA7:FI7" si="29">FA8</f>
        <v>54082679</v>
      </c>
      <c r="FB7" s="53">
        <f t="shared" si="29"/>
        <v>52704024</v>
      </c>
      <c r="FC7" s="53">
        <f t="shared" si="29"/>
        <v>53080548</v>
      </c>
      <c r="FD7" s="53">
        <f t="shared" si="29"/>
        <v>53054903</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132250</v>
      </c>
      <c r="D8" s="55">
        <v>46</v>
      </c>
      <c r="E8" s="55">
        <v>6</v>
      </c>
      <c r="F8" s="55">
        <v>0</v>
      </c>
      <c r="G8" s="55">
        <v>1</v>
      </c>
      <c r="H8" s="55" t="s">
        <v>176</v>
      </c>
      <c r="I8" s="55" t="s">
        <v>177</v>
      </c>
      <c r="J8" s="55" t="s">
        <v>178</v>
      </c>
      <c r="K8" s="55" t="s">
        <v>179</v>
      </c>
      <c r="L8" s="55" t="s">
        <v>180</v>
      </c>
      <c r="M8" s="55" t="s">
        <v>181</v>
      </c>
      <c r="N8" s="55" t="s">
        <v>182</v>
      </c>
      <c r="O8" s="55" t="s">
        <v>183</v>
      </c>
      <c r="P8" s="55" t="s">
        <v>184</v>
      </c>
      <c r="Q8" s="56">
        <v>22</v>
      </c>
      <c r="R8" s="55" t="s">
        <v>185</v>
      </c>
      <c r="S8" s="55" t="s">
        <v>186</v>
      </c>
      <c r="T8" s="55" t="s">
        <v>187</v>
      </c>
      <c r="U8" s="56">
        <v>93421</v>
      </c>
      <c r="V8" s="56">
        <v>22057</v>
      </c>
      <c r="W8" s="55" t="s">
        <v>188</v>
      </c>
      <c r="X8" s="55" t="s">
        <v>188</v>
      </c>
      <c r="Y8" s="57" t="s">
        <v>189</v>
      </c>
      <c r="Z8" s="56">
        <v>290</v>
      </c>
      <c r="AA8" s="56" t="s">
        <v>40</v>
      </c>
      <c r="AB8" s="56" t="s">
        <v>40</v>
      </c>
      <c r="AC8" s="56" t="s">
        <v>40</v>
      </c>
      <c r="AD8" s="56" t="s">
        <v>40</v>
      </c>
      <c r="AE8" s="56">
        <v>290</v>
      </c>
      <c r="AF8" s="56">
        <v>208</v>
      </c>
      <c r="AG8" s="56" t="s">
        <v>40</v>
      </c>
      <c r="AH8" s="56">
        <v>208</v>
      </c>
      <c r="AI8" s="58">
        <v>101.3</v>
      </c>
      <c r="AJ8" s="58">
        <v>100</v>
      </c>
      <c r="AK8" s="58">
        <v>110</v>
      </c>
      <c r="AL8" s="58">
        <v>108</v>
      </c>
      <c r="AM8" s="58">
        <v>104.3</v>
      </c>
      <c r="AN8" s="58">
        <v>97.5</v>
      </c>
      <c r="AO8" s="58">
        <v>96.9</v>
      </c>
      <c r="AP8" s="58">
        <v>101.8</v>
      </c>
      <c r="AQ8" s="58">
        <v>106.2</v>
      </c>
      <c r="AR8" s="58">
        <v>103.5</v>
      </c>
      <c r="AS8" s="58">
        <v>103.5</v>
      </c>
      <c r="AT8" s="58">
        <v>91</v>
      </c>
      <c r="AU8" s="58">
        <v>90.4</v>
      </c>
      <c r="AV8" s="58">
        <v>72.3</v>
      </c>
      <c r="AW8" s="58">
        <v>74.099999999999994</v>
      </c>
      <c r="AX8" s="58">
        <v>81.099999999999994</v>
      </c>
      <c r="AY8" s="58">
        <v>86</v>
      </c>
      <c r="AZ8" s="58">
        <v>86</v>
      </c>
      <c r="BA8" s="58">
        <v>80.7</v>
      </c>
      <c r="BB8" s="58">
        <v>82.3</v>
      </c>
      <c r="BC8" s="58">
        <v>81.5</v>
      </c>
      <c r="BD8" s="58">
        <v>86.4</v>
      </c>
      <c r="BE8" s="59">
        <v>87</v>
      </c>
      <c r="BF8" s="59">
        <v>86.3</v>
      </c>
      <c r="BG8" s="59">
        <v>68</v>
      </c>
      <c r="BH8" s="59">
        <v>70</v>
      </c>
      <c r="BI8" s="59">
        <v>77.900000000000006</v>
      </c>
      <c r="BJ8" s="59">
        <v>83.1</v>
      </c>
      <c r="BK8" s="59">
        <v>83</v>
      </c>
      <c r="BL8" s="59">
        <v>77.599999999999994</v>
      </c>
      <c r="BM8" s="59">
        <v>79.2</v>
      </c>
      <c r="BN8" s="59">
        <v>78.400000000000006</v>
      </c>
      <c r="BO8" s="59">
        <v>83.7</v>
      </c>
      <c r="BP8" s="58">
        <v>68.599999999999994</v>
      </c>
      <c r="BQ8" s="58">
        <v>69.8</v>
      </c>
      <c r="BR8" s="58">
        <v>46.5</v>
      </c>
      <c r="BS8" s="58">
        <v>44.6</v>
      </c>
      <c r="BT8" s="58">
        <v>56.9</v>
      </c>
      <c r="BU8" s="58">
        <v>72.099999999999994</v>
      </c>
      <c r="BV8" s="58">
        <v>72.900000000000006</v>
      </c>
      <c r="BW8" s="58">
        <v>64.5</v>
      </c>
      <c r="BX8" s="58">
        <v>63.8</v>
      </c>
      <c r="BY8" s="58">
        <v>63.4</v>
      </c>
      <c r="BZ8" s="58">
        <v>66.8</v>
      </c>
      <c r="CA8" s="59">
        <v>49186</v>
      </c>
      <c r="CB8" s="59">
        <v>48714</v>
      </c>
      <c r="CC8" s="59">
        <v>54120</v>
      </c>
      <c r="CD8" s="59">
        <v>58621</v>
      </c>
      <c r="CE8" s="59">
        <v>59412</v>
      </c>
      <c r="CF8" s="59">
        <v>47924</v>
      </c>
      <c r="CG8" s="59">
        <v>48807</v>
      </c>
      <c r="CH8" s="59">
        <v>51594</v>
      </c>
      <c r="CI8" s="59">
        <v>53805</v>
      </c>
      <c r="CJ8" s="59">
        <v>56563</v>
      </c>
      <c r="CK8" s="58">
        <v>61837</v>
      </c>
      <c r="CL8" s="59">
        <v>10734</v>
      </c>
      <c r="CM8" s="59">
        <v>11108</v>
      </c>
      <c r="CN8" s="59">
        <v>11970</v>
      </c>
      <c r="CO8" s="59">
        <v>11922</v>
      </c>
      <c r="CP8" s="59">
        <v>12161</v>
      </c>
      <c r="CQ8" s="59">
        <v>12502</v>
      </c>
      <c r="CR8" s="59">
        <v>12970</v>
      </c>
      <c r="CS8" s="59">
        <v>13767</v>
      </c>
      <c r="CT8" s="59">
        <v>14046</v>
      </c>
      <c r="CU8" s="59">
        <v>14550</v>
      </c>
      <c r="CV8" s="58">
        <v>17600</v>
      </c>
      <c r="CW8" s="59">
        <v>63.5</v>
      </c>
      <c r="CX8" s="59">
        <v>64.2</v>
      </c>
      <c r="CY8" s="59">
        <v>83.6</v>
      </c>
      <c r="CZ8" s="59">
        <v>79.2</v>
      </c>
      <c r="DA8" s="59">
        <v>69.3</v>
      </c>
      <c r="DB8" s="59">
        <v>59.4</v>
      </c>
      <c r="DC8" s="59">
        <v>59.9</v>
      </c>
      <c r="DD8" s="59">
        <v>63.4</v>
      </c>
      <c r="DE8" s="59">
        <v>61.3</v>
      </c>
      <c r="DF8" s="59">
        <v>61.4</v>
      </c>
      <c r="DG8" s="59">
        <v>55.6</v>
      </c>
      <c r="DH8" s="59">
        <v>16.2</v>
      </c>
      <c r="DI8" s="59">
        <v>16.5</v>
      </c>
      <c r="DJ8" s="59">
        <v>16.5</v>
      </c>
      <c r="DK8" s="59">
        <v>15.5</v>
      </c>
      <c r="DL8" s="59">
        <v>17.5</v>
      </c>
      <c r="DM8" s="59">
        <v>20.6</v>
      </c>
      <c r="DN8" s="59">
        <v>20.5</v>
      </c>
      <c r="DO8" s="59">
        <v>20.2</v>
      </c>
      <c r="DP8" s="59">
        <v>20.2</v>
      </c>
      <c r="DQ8" s="59">
        <v>21.1</v>
      </c>
      <c r="DR8" s="59">
        <v>25.1</v>
      </c>
      <c r="DS8" s="59">
        <v>8.1999999999999993</v>
      </c>
      <c r="DT8" s="59">
        <v>8.5</v>
      </c>
      <c r="DU8" s="59">
        <v>0</v>
      </c>
      <c r="DV8" s="59">
        <v>0</v>
      </c>
      <c r="DW8" s="59">
        <v>0</v>
      </c>
      <c r="DX8" s="59">
        <v>90.8</v>
      </c>
      <c r="DY8" s="59">
        <v>81.900000000000006</v>
      </c>
      <c r="DZ8" s="59">
        <v>91.6</v>
      </c>
      <c r="EA8" s="59">
        <v>100.1</v>
      </c>
      <c r="EB8" s="59">
        <v>94.9</v>
      </c>
      <c r="EC8" s="59">
        <v>63</v>
      </c>
      <c r="ED8" s="58">
        <v>65</v>
      </c>
      <c r="EE8" s="58">
        <v>66.400000000000006</v>
      </c>
      <c r="EF8" s="58">
        <v>64</v>
      </c>
      <c r="EG8" s="58">
        <v>65.8</v>
      </c>
      <c r="EH8" s="58">
        <v>65.8</v>
      </c>
      <c r="EI8" s="58">
        <v>48.6</v>
      </c>
      <c r="EJ8" s="58">
        <v>50.8</v>
      </c>
      <c r="EK8" s="58">
        <v>51.4</v>
      </c>
      <c r="EL8" s="58">
        <v>51.9</v>
      </c>
      <c r="EM8" s="58">
        <v>53.8</v>
      </c>
      <c r="EN8" s="58">
        <v>56.4</v>
      </c>
      <c r="EO8" s="58">
        <v>83.3</v>
      </c>
      <c r="EP8" s="58">
        <v>83.7</v>
      </c>
      <c r="EQ8" s="58">
        <v>72.7</v>
      </c>
      <c r="ER8" s="58">
        <v>74.900000000000006</v>
      </c>
      <c r="ES8" s="58">
        <v>72.8</v>
      </c>
      <c r="ET8" s="58">
        <v>70.099999999999994</v>
      </c>
      <c r="EU8" s="58">
        <v>72.599999999999994</v>
      </c>
      <c r="EV8" s="58">
        <v>71.900000000000006</v>
      </c>
      <c r="EW8" s="58">
        <v>71.2</v>
      </c>
      <c r="EX8" s="58">
        <v>71.8</v>
      </c>
      <c r="EY8" s="58">
        <v>70.7</v>
      </c>
      <c r="EZ8" s="59">
        <v>54115262</v>
      </c>
      <c r="FA8" s="59">
        <v>54082679</v>
      </c>
      <c r="FB8" s="59">
        <v>52704024</v>
      </c>
      <c r="FC8" s="59">
        <v>53080548</v>
      </c>
      <c r="FD8" s="59">
        <v>53054903</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2024-03-22T02:45:47Z</dcterms:modified>
</cp:coreProperties>
</file>